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240" windowWidth="12120" windowHeight="6570" tabRatio="1000" activeTab="8"/>
  </bookViews>
  <sheets>
    <sheet name="高男團" sheetId="38" r:id="rId1"/>
    <sheet name="高女團" sheetId="39" r:id="rId2"/>
    <sheet name="國男團" sheetId="40" r:id="rId3"/>
    <sheet name="國女團" sheetId="41" r:id="rId4"/>
    <sheet name="高男雙" sheetId="42" r:id="rId5"/>
    <sheet name="高女雙" sheetId="43" r:id="rId6"/>
    <sheet name="國男雙" sheetId="44" r:id="rId7"/>
    <sheet name="國女雙" sheetId="45" r:id="rId8"/>
    <sheet name="高男單" sheetId="46" r:id="rId9"/>
    <sheet name="高女單" sheetId="47" r:id="rId10"/>
    <sheet name="國男單" sheetId="48" r:id="rId11"/>
    <sheet name="國女單" sheetId="49" r:id="rId12"/>
    <sheet name="預賽時間表 " sheetId="36" r:id="rId13"/>
    <sheet name="決賽時間表" sheetId="37" r:id="rId14"/>
    <sheet name="高男團預" sheetId="25" r:id="rId15"/>
    <sheet name="高女團預" sheetId="26" r:id="rId16"/>
    <sheet name="國男團預" sheetId="34" r:id="rId17"/>
    <sheet name="國女團預" sheetId="27" r:id="rId18"/>
    <sheet name="高男雙預" sheetId="20" r:id="rId19"/>
    <sheet name="高女雙預" sheetId="21" r:id="rId20"/>
    <sheet name="國男雙預" sheetId="30" r:id="rId21"/>
    <sheet name="國女雙預" sheetId="31" r:id="rId22"/>
    <sheet name="高男單預" sheetId="23" r:id="rId23"/>
    <sheet name="高女單預" sheetId="9" r:id="rId24"/>
    <sheet name="國男單預" sheetId="33" r:id="rId25"/>
    <sheet name="國女單預" sheetId="32" r:id="rId26"/>
  </sheets>
  <externalReferences>
    <externalReference r:id="rId27"/>
    <externalReference r:id="rId28"/>
    <externalReference r:id="rId29"/>
  </externalReferences>
  <definedNames>
    <definedName name="_xlnm.Print_Area" localSheetId="13">決賽時間表!$A$1:$AS$40</definedName>
    <definedName name="_xlnm.Print_Area" localSheetId="14">高男團預!$A$1:$T$61</definedName>
    <definedName name="_xlnm.Print_Area" localSheetId="2">國男團!$A$1:$U$21</definedName>
    <definedName name="_xlnm.Print_Area" localSheetId="16">國男團預!$A$1:$U$77</definedName>
  </definedNames>
  <calcPr calcId="125725"/>
</workbook>
</file>

<file path=xl/calcChain.xml><?xml version="1.0" encoding="utf-8"?>
<calcChain xmlns="http://schemas.openxmlformats.org/spreadsheetml/2006/main">
  <c r="H5" i="49"/>
  <c r="I5"/>
  <c r="L6"/>
  <c r="M6"/>
  <c r="H7"/>
  <c r="I7"/>
  <c r="L7"/>
  <c r="E8"/>
  <c r="M8"/>
  <c r="N8"/>
  <c r="H9"/>
  <c r="I9"/>
  <c r="M9"/>
  <c r="L10"/>
  <c r="H11"/>
  <c r="I11"/>
  <c r="L11"/>
  <c r="M11"/>
  <c r="A12"/>
  <c r="C12"/>
  <c r="E12"/>
  <c r="N12"/>
  <c r="P12"/>
  <c r="R12"/>
  <c r="C13"/>
  <c r="E13"/>
  <c r="H13"/>
  <c r="I13"/>
  <c r="N13"/>
  <c r="P13"/>
  <c r="L14"/>
  <c r="M14"/>
  <c r="H15"/>
  <c r="I15"/>
  <c r="L15"/>
  <c r="M16"/>
  <c r="F17"/>
  <c r="H17"/>
  <c r="I17"/>
  <c r="M17"/>
  <c r="L18"/>
  <c r="H19"/>
  <c r="I19"/>
  <c r="L19"/>
  <c r="M19"/>
  <c r="A20"/>
  <c r="R20"/>
  <c r="A21"/>
  <c r="H21"/>
  <c r="I21"/>
  <c r="R21"/>
  <c r="L22"/>
  <c r="M22"/>
  <c r="H23"/>
  <c r="I23"/>
  <c r="L23"/>
  <c r="F24"/>
  <c r="M24"/>
  <c r="H25"/>
  <c r="I25"/>
  <c r="M25"/>
  <c r="L26"/>
  <c r="H27"/>
  <c r="I27"/>
  <c r="L27"/>
  <c r="M27"/>
  <c r="C28"/>
  <c r="E28"/>
  <c r="N28"/>
  <c r="P28"/>
  <c r="A29"/>
  <c r="C29"/>
  <c r="E29"/>
  <c r="H29"/>
  <c r="I29"/>
  <c r="N29"/>
  <c r="P29"/>
  <c r="R29"/>
  <c r="L30"/>
  <c r="M30"/>
  <c r="H31"/>
  <c r="I31"/>
  <c r="L31"/>
  <c r="M32"/>
  <c r="E33"/>
  <c r="H33"/>
  <c r="I33"/>
  <c r="M33"/>
  <c r="N33"/>
  <c r="L34"/>
  <c r="H35"/>
  <c r="I35"/>
  <c r="L35"/>
  <c r="M35"/>
  <c r="H5" i="48"/>
  <c r="I5"/>
  <c r="L6"/>
  <c r="M6"/>
  <c r="H7"/>
  <c r="I7"/>
  <c r="L7"/>
  <c r="E8"/>
  <c r="M8"/>
  <c r="N8"/>
  <c r="H9"/>
  <c r="I9"/>
  <c r="M9"/>
  <c r="L10"/>
  <c r="H11"/>
  <c r="I11"/>
  <c r="L11"/>
  <c r="M11"/>
  <c r="A12"/>
  <c r="C12"/>
  <c r="E12"/>
  <c r="N12"/>
  <c r="P12"/>
  <c r="R12"/>
  <c r="C13"/>
  <c r="E13"/>
  <c r="H13"/>
  <c r="I13"/>
  <c r="N13"/>
  <c r="P13"/>
  <c r="L14"/>
  <c r="M14"/>
  <c r="H15"/>
  <c r="I15"/>
  <c r="L15"/>
  <c r="M16"/>
  <c r="F17"/>
  <c r="H17"/>
  <c r="I17"/>
  <c r="M17"/>
  <c r="L18"/>
  <c r="H19"/>
  <c r="I19"/>
  <c r="L19"/>
  <c r="M19"/>
  <c r="A20"/>
  <c r="R20"/>
  <c r="A21"/>
  <c r="H21"/>
  <c r="I21"/>
  <c r="R21"/>
  <c r="L22"/>
  <c r="M22"/>
  <c r="H23"/>
  <c r="I23"/>
  <c r="L23"/>
  <c r="F24"/>
  <c r="M24"/>
  <c r="H25"/>
  <c r="I25"/>
  <c r="M25"/>
  <c r="L26"/>
  <c r="H27"/>
  <c r="I27"/>
  <c r="L27"/>
  <c r="M27"/>
  <c r="C28"/>
  <c r="E28"/>
  <c r="N28"/>
  <c r="P28"/>
  <c r="A29"/>
  <c r="C29"/>
  <c r="E29"/>
  <c r="H29"/>
  <c r="I29"/>
  <c r="N29"/>
  <c r="P29"/>
  <c r="R29"/>
  <c r="L30"/>
  <c r="M30"/>
  <c r="H31"/>
  <c r="I31"/>
  <c r="L31"/>
  <c r="M32"/>
  <c r="E33"/>
  <c r="H33"/>
  <c r="I33"/>
  <c r="M33"/>
  <c r="N33"/>
  <c r="L34"/>
  <c r="H35"/>
  <c r="I35"/>
  <c r="L35"/>
  <c r="M35"/>
  <c r="H5" i="47"/>
  <c r="I5"/>
  <c r="L6"/>
  <c r="M6"/>
  <c r="H7"/>
  <c r="I7"/>
  <c r="L7"/>
  <c r="E8"/>
  <c r="M8"/>
  <c r="N8"/>
  <c r="H9"/>
  <c r="I9"/>
  <c r="M9"/>
  <c r="L10"/>
  <c r="H11"/>
  <c r="I11"/>
  <c r="L11"/>
  <c r="M11"/>
  <c r="A12"/>
  <c r="C12"/>
  <c r="E12"/>
  <c r="N12"/>
  <c r="P12"/>
  <c r="R12"/>
  <c r="C13"/>
  <c r="E13"/>
  <c r="H13"/>
  <c r="I13"/>
  <c r="N13"/>
  <c r="P13"/>
  <c r="L14"/>
  <c r="M14"/>
  <c r="H15"/>
  <c r="I15"/>
  <c r="L15"/>
  <c r="M16"/>
  <c r="F17"/>
  <c r="H17"/>
  <c r="I17"/>
  <c r="M17"/>
  <c r="L18"/>
  <c r="H19"/>
  <c r="I19"/>
  <c r="L19"/>
  <c r="M19"/>
  <c r="A20"/>
  <c r="R20"/>
  <c r="A21"/>
  <c r="H21"/>
  <c r="I21"/>
  <c r="R21"/>
  <c r="L22"/>
  <c r="M22"/>
  <c r="H23"/>
  <c r="I23"/>
  <c r="L23"/>
  <c r="F24"/>
  <c r="M24"/>
  <c r="H25"/>
  <c r="I25"/>
  <c r="M25"/>
  <c r="L26"/>
  <c r="H27"/>
  <c r="I27"/>
  <c r="L27"/>
  <c r="M27"/>
  <c r="C28"/>
  <c r="E28"/>
  <c r="N28"/>
  <c r="P28"/>
  <c r="A29"/>
  <c r="C29"/>
  <c r="E29"/>
  <c r="H29"/>
  <c r="I29"/>
  <c r="N29"/>
  <c r="P29"/>
  <c r="R29"/>
  <c r="L30"/>
  <c r="M30"/>
  <c r="H31"/>
  <c r="I31"/>
  <c r="L31"/>
  <c r="M32"/>
  <c r="E33"/>
  <c r="H33"/>
  <c r="I33"/>
  <c r="M33"/>
  <c r="N33"/>
  <c r="L34"/>
  <c r="H35"/>
  <c r="I35"/>
  <c r="L35"/>
  <c r="M35"/>
  <c r="H5" i="46"/>
  <c r="I5"/>
  <c r="L6"/>
  <c r="M6"/>
  <c r="H7"/>
  <c r="I7"/>
  <c r="L7"/>
  <c r="E8"/>
  <c r="M8"/>
  <c r="N8"/>
  <c r="H9"/>
  <c r="I9"/>
  <c r="M9"/>
  <c r="L10"/>
  <c r="H11"/>
  <c r="I11"/>
  <c r="L11"/>
  <c r="M11"/>
  <c r="A12"/>
  <c r="C12"/>
  <c r="E12"/>
  <c r="N12"/>
  <c r="P12"/>
  <c r="R12"/>
  <c r="C13"/>
  <c r="E13"/>
  <c r="H13"/>
  <c r="I13"/>
  <c r="N13"/>
  <c r="P13"/>
  <c r="L14"/>
  <c r="M14"/>
  <c r="H15"/>
  <c r="I15"/>
  <c r="L15"/>
  <c r="M16"/>
  <c r="F17"/>
  <c r="H17"/>
  <c r="I17"/>
  <c r="M17"/>
  <c r="L18"/>
  <c r="H19"/>
  <c r="I19"/>
  <c r="L19"/>
  <c r="M19"/>
  <c r="A20"/>
  <c r="R20"/>
  <c r="A21"/>
  <c r="H21"/>
  <c r="I21"/>
  <c r="R21"/>
  <c r="L22"/>
  <c r="M22"/>
  <c r="H23"/>
  <c r="I23"/>
  <c r="L23"/>
  <c r="F24"/>
  <c r="M24"/>
  <c r="H25"/>
  <c r="I25"/>
  <c r="M25"/>
  <c r="L26"/>
  <c r="H27"/>
  <c r="I27"/>
  <c r="L27"/>
  <c r="M27"/>
  <c r="C28"/>
  <c r="E28"/>
  <c r="N28"/>
  <c r="P28"/>
  <c r="A29"/>
  <c r="C29"/>
  <c r="E29"/>
  <c r="H29"/>
  <c r="I29"/>
  <c r="N29"/>
  <c r="P29"/>
  <c r="R29"/>
  <c r="L30"/>
  <c r="M30"/>
  <c r="H31"/>
  <c r="I31"/>
  <c r="L31"/>
  <c r="M32"/>
  <c r="E33"/>
  <c r="H33"/>
  <c r="I33"/>
  <c r="M33"/>
  <c r="N33"/>
  <c r="L34"/>
  <c r="H35"/>
  <c r="I35"/>
  <c r="L35"/>
  <c r="M35"/>
  <c r="H5" i="45"/>
  <c r="I5"/>
  <c r="J5"/>
  <c r="M6"/>
  <c r="N6"/>
  <c r="H7"/>
  <c r="I7"/>
  <c r="J7"/>
  <c r="M7"/>
  <c r="E8"/>
  <c r="N8"/>
  <c r="O8"/>
  <c r="H9"/>
  <c r="I9"/>
  <c r="J9"/>
  <c r="N9"/>
  <c r="M10"/>
  <c r="H11"/>
  <c r="I11"/>
  <c r="J11"/>
  <c r="M11"/>
  <c r="N11"/>
  <c r="A12"/>
  <c r="C12"/>
  <c r="E12"/>
  <c r="O12"/>
  <c r="Q12"/>
  <c r="S12"/>
  <c r="C13"/>
  <c r="E13"/>
  <c r="H13"/>
  <c r="I13"/>
  <c r="J13"/>
  <c r="O13"/>
  <c r="Q13"/>
  <c r="M14"/>
  <c r="N14"/>
  <c r="H15"/>
  <c r="I15"/>
  <c r="J15"/>
  <c r="M15"/>
  <c r="N16"/>
  <c r="F17"/>
  <c r="H17"/>
  <c r="I17"/>
  <c r="J17"/>
  <c r="N17"/>
  <c r="M18"/>
  <c r="H19"/>
  <c r="I19"/>
  <c r="J19"/>
  <c r="M19"/>
  <c r="N19"/>
  <c r="A20"/>
  <c r="S20"/>
  <c r="A21"/>
  <c r="H21"/>
  <c r="I21"/>
  <c r="J21"/>
  <c r="S21"/>
  <c r="M22"/>
  <c r="N22"/>
  <c r="H23"/>
  <c r="I23"/>
  <c r="J23"/>
  <c r="M23"/>
  <c r="F24"/>
  <c r="N24"/>
  <c r="H25"/>
  <c r="I25"/>
  <c r="J25"/>
  <c r="N25"/>
  <c r="M26"/>
  <c r="H27"/>
  <c r="I27"/>
  <c r="J27"/>
  <c r="M27"/>
  <c r="N27"/>
  <c r="C28"/>
  <c r="E28"/>
  <c r="O28"/>
  <c r="Q28"/>
  <c r="A29"/>
  <c r="C29"/>
  <c r="E29"/>
  <c r="H29"/>
  <c r="I29"/>
  <c r="J29"/>
  <c r="O29"/>
  <c r="Q29"/>
  <c r="S29"/>
  <c r="M30"/>
  <c r="N30"/>
  <c r="H31"/>
  <c r="I31"/>
  <c r="J31"/>
  <c r="M31"/>
  <c r="N32"/>
  <c r="E33"/>
  <c r="H33"/>
  <c r="I33"/>
  <c r="J33"/>
  <c r="N33"/>
  <c r="O33"/>
  <c r="M34"/>
  <c r="H35"/>
  <c r="I35"/>
  <c r="J35"/>
  <c r="M35"/>
  <c r="N35"/>
  <c r="H5" i="44"/>
  <c r="I5"/>
  <c r="J5"/>
  <c r="M6"/>
  <c r="N6"/>
  <c r="H7"/>
  <c r="I7"/>
  <c r="J7"/>
  <c r="M7"/>
  <c r="E8"/>
  <c r="N8"/>
  <c r="O8"/>
  <c r="H9"/>
  <c r="I9"/>
  <c r="J9"/>
  <c r="N9"/>
  <c r="M10"/>
  <c r="H11"/>
  <c r="I11"/>
  <c r="J11"/>
  <c r="M11"/>
  <c r="N11"/>
  <c r="A12"/>
  <c r="C12"/>
  <c r="E12"/>
  <c r="O12"/>
  <c r="Q12"/>
  <c r="S12"/>
  <c r="C13"/>
  <c r="E13"/>
  <c r="H13"/>
  <c r="I13"/>
  <c r="J13"/>
  <c r="O13"/>
  <c r="Q13"/>
  <c r="M14"/>
  <c r="N14"/>
  <c r="H15"/>
  <c r="I15"/>
  <c r="J15"/>
  <c r="M15"/>
  <c r="N16"/>
  <c r="F17"/>
  <c r="H17"/>
  <c r="I17"/>
  <c r="J17"/>
  <c r="N17"/>
  <c r="M18"/>
  <c r="H19"/>
  <c r="I19"/>
  <c r="J19"/>
  <c r="M19"/>
  <c r="N19"/>
  <c r="A20"/>
  <c r="S20"/>
  <c r="A21"/>
  <c r="H21"/>
  <c r="I21"/>
  <c r="J21"/>
  <c r="S21"/>
  <c r="M22"/>
  <c r="N22"/>
  <c r="H23"/>
  <c r="I23"/>
  <c r="J23"/>
  <c r="M23"/>
  <c r="F24"/>
  <c r="N24"/>
  <c r="H25"/>
  <c r="I25"/>
  <c r="J25"/>
  <c r="N25"/>
  <c r="M26"/>
  <c r="H27"/>
  <c r="I27"/>
  <c r="J27"/>
  <c r="M27"/>
  <c r="N27"/>
  <c r="C28"/>
  <c r="E28"/>
  <c r="O28"/>
  <c r="Q28"/>
  <c r="A29"/>
  <c r="C29"/>
  <c r="E29"/>
  <c r="H29"/>
  <c r="I29"/>
  <c r="J29"/>
  <c r="O29"/>
  <c r="Q29"/>
  <c r="S29"/>
  <c r="M30"/>
  <c r="N30"/>
  <c r="H31"/>
  <c r="I31"/>
  <c r="J31"/>
  <c r="M31"/>
  <c r="N32"/>
  <c r="E33"/>
  <c r="H33"/>
  <c r="I33"/>
  <c r="J33"/>
  <c r="N33"/>
  <c r="O33"/>
  <c r="M34"/>
  <c r="H35"/>
  <c r="I35"/>
  <c r="J35"/>
  <c r="M35"/>
  <c r="N35"/>
  <c r="H5" i="43"/>
  <c r="I5"/>
  <c r="J5"/>
  <c r="M6"/>
  <c r="N6"/>
  <c r="H7"/>
  <c r="I7"/>
  <c r="J7"/>
  <c r="M7"/>
  <c r="E8"/>
  <c r="N8"/>
  <c r="O8"/>
  <c r="H9"/>
  <c r="I9"/>
  <c r="J9"/>
  <c r="N9"/>
  <c r="M10"/>
  <c r="H11"/>
  <c r="I11"/>
  <c r="J11"/>
  <c r="M11"/>
  <c r="N11"/>
  <c r="A12"/>
  <c r="C12"/>
  <c r="E12"/>
  <c r="O12"/>
  <c r="Q12"/>
  <c r="S12"/>
  <c r="C13"/>
  <c r="E13"/>
  <c r="H13"/>
  <c r="I13"/>
  <c r="J13"/>
  <c r="O13"/>
  <c r="Q13"/>
  <c r="M14"/>
  <c r="N14"/>
  <c r="H15"/>
  <c r="I15"/>
  <c r="J15"/>
  <c r="M15"/>
  <c r="N16"/>
  <c r="F17"/>
  <c r="H17"/>
  <c r="I17"/>
  <c r="J17"/>
  <c r="N17"/>
  <c r="M18"/>
  <c r="H19"/>
  <c r="I19"/>
  <c r="J19"/>
  <c r="M19"/>
  <c r="N19"/>
  <c r="A20"/>
  <c r="S20"/>
  <c r="A21"/>
  <c r="H21"/>
  <c r="I21"/>
  <c r="J21"/>
  <c r="S21"/>
  <c r="M22"/>
  <c r="N22"/>
  <c r="H23"/>
  <c r="I23"/>
  <c r="J23"/>
  <c r="M23"/>
  <c r="F24"/>
  <c r="N24"/>
  <c r="H25"/>
  <c r="I25"/>
  <c r="J25"/>
  <c r="N25"/>
  <c r="M26"/>
  <c r="H27"/>
  <c r="I27"/>
  <c r="J27"/>
  <c r="M27"/>
  <c r="N27"/>
  <c r="C28"/>
  <c r="E28"/>
  <c r="O28"/>
  <c r="Q28"/>
  <c r="A29"/>
  <c r="C29"/>
  <c r="E29"/>
  <c r="H29"/>
  <c r="I29"/>
  <c r="J29"/>
  <c r="O29"/>
  <c r="Q29"/>
  <c r="S29"/>
  <c r="M30"/>
  <c r="N30"/>
  <c r="H31"/>
  <c r="I31"/>
  <c r="J31"/>
  <c r="M31"/>
  <c r="N32"/>
  <c r="E33"/>
  <c r="H33"/>
  <c r="I33"/>
  <c r="J33"/>
  <c r="N33"/>
  <c r="O33"/>
  <c r="M34"/>
  <c r="H35"/>
  <c r="I35"/>
  <c r="J35"/>
  <c r="M35"/>
  <c r="N35"/>
  <c r="H5" i="42"/>
  <c r="I5"/>
  <c r="J5"/>
  <c r="M6"/>
  <c r="N6"/>
  <c r="H7"/>
  <c r="I7"/>
  <c r="J7"/>
  <c r="M7"/>
  <c r="E8"/>
  <c r="N8"/>
  <c r="O8"/>
  <c r="H9"/>
  <c r="I9"/>
  <c r="J9"/>
  <c r="N9"/>
  <c r="M10"/>
  <c r="H11"/>
  <c r="I11"/>
  <c r="J11"/>
  <c r="M11"/>
  <c r="N11"/>
  <c r="A12"/>
  <c r="C12"/>
  <c r="E12"/>
  <c r="O12"/>
  <c r="Q12"/>
  <c r="S12"/>
  <c r="C13"/>
  <c r="E13"/>
  <c r="H13"/>
  <c r="I13"/>
  <c r="J13"/>
  <c r="O13"/>
  <c r="Q13"/>
  <c r="M14"/>
  <c r="N14"/>
  <c r="H15"/>
  <c r="I15"/>
  <c r="J15"/>
  <c r="M15"/>
  <c r="N16"/>
  <c r="F17"/>
  <c r="H17"/>
  <c r="I17"/>
  <c r="J17"/>
  <c r="N17"/>
  <c r="M18"/>
  <c r="H19"/>
  <c r="I19"/>
  <c r="J19"/>
  <c r="M19"/>
  <c r="N19"/>
  <c r="A20"/>
  <c r="S20"/>
  <c r="A21"/>
  <c r="H21"/>
  <c r="I21"/>
  <c r="J21"/>
  <c r="S21"/>
  <c r="M22"/>
  <c r="N22"/>
  <c r="H23"/>
  <c r="I23"/>
  <c r="J23"/>
  <c r="M23"/>
  <c r="F24"/>
  <c r="N24"/>
  <c r="H25"/>
  <c r="I25"/>
  <c r="J25"/>
  <c r="N25"/>
  <c r="M26"/>
  <c r="H27"/>
  <c r="I27"/>
  <c r="J27"/>
  <c r="M27"/>
  <c r="N27"/>
  <c r="C28"/>
  <c r="E28"/>
  <c r="O28"/>
  <c r="Q28"/>
  <c r="A29"/>
  <c r="C29"/>
  <c r="E29"/>
  <c r="H29"/>
  <c r="I29"/>
  <c r="J29"/>
  <c r="O29"/>
  <c r="Q29"/>
  <c r="S29"/>
  <c r="M30"/>
  <c r="N30"/>
  <c r="H31"/>
  <c r="I31"/>
  <c r="J31"/>
  <c r="M31"/>
  <c r="N32"/>
  <c r="E33"/>
  <c r="H33"/>
  <c r="I33"/>
  <c r="J33"/>
  <c r="N33"/>
  <c r="O33"/>
  <c r="M34"/>
  <c r="H35"/>
  <c r="I35"/>
  <c r="J35"/>
  <c r="M35"/>
  <c r="N35"/>
  <c r="J5" i="41"/>
  <c r="K5"/>
  <c r="G6"/>
  <c r="N6"/>
  <c r="O6"/>
  <c r="J7"/>
  <c r="K7"/>
  <c r="N7"/>
  <c r="A8"/>
  <c r="D8"/>
  <c r="G8"/>
  <c r="O8"/>
  <c r="R8"/>
  <c r="U8"/>
  <c r="G9"/>
  <c r="J9"/>
  <c r="K9"/>
  <c r="O9"/>
  <c r="N10"/>
  <c r="G11"/>
  <c r="J11"/>
  <c r="K11"/>
  <c r="N11"/>
  <c r="O11"/>
  <c r="A12"/>
  <c r="D12"/>
  <c r="R12"/>
  <c r="U12"/>
  <c r="A13"/>
  <c r="D13"/>
  <c r="J13"/>
  <c r="K13"/>
  <c r="R13"/>
  <c r="U13"/>
  <c r="G14"/>
  <c r="N14"/>
  <c r="O14"/>
  <c r="J15"/>
  <c r="K15"/>
  <c r="N15"/>
  <c r="G16"/>
  <c r="O16"/>
  <c r="A17"/>
  <c r="D17"/>
  <c r="G17"/>
  <c r="J17"/>
  <c r="K17"/>
  <c r="O17"/>
  <c r="R17"/>
  <c r="U17"/>
  <c r="N18"/>
  <c r="G19"/>
  <c r="J19"/>
  <c r="K19"/>
  <c r="N19"/>
  <c r="O19"/>
  <c r="J5" i="40"/>
  <c r="K5"/>
  <c r="G6"/>
  <c r="N6"/>
  <c r="O6"/>
  <c r="J7"/>
  <c r="K7"/>
  <c r="N7"/>
  <c r="A8"/>
  <c r="D8"/>
  <c r="G8"/>
  <c r="O8"/>
  <c r="R8"/>
  <c r="U8"/>
  <c r="G9"/>
  <c r="J9"/>
  <c r="K9"/>
  <c r="O9"/>
  <c r="N10"/>
  <c r="G11"/>
  <c r="J11"/>
  <c r="K11"/>
  <c r="N11"/>
  <c r="O11"/>
  <c r="A12"/>
  <c r="D12"/>
  <c r="R12"/>
  <c r="U12"/>
  <c r="A13"/>
  <c r="D13"/>
  <c r="J13"/>
  <c r="K13"/>
  <c r="R13"/>
  <c r="U13"/>
  <c r="G14"/>
  <c r="N14"/>
  <c r="O14"/>
  <c r="J15"/>
  <c r="K15"/>
  <c r="N15"/>
  <c r="G16"/>
  <c r="O16"/>
  <c r="A17"/>
  <c r="D17"/>
  <c r="G17"/>
  <c r="J17"/>
  <c r="K17"/>
  <c r="O17"/>
  <c r="R17"/>
  <c r="U17"/>
  <c r="N18"/>
  <c r="G19"/>
  <c r="J19"/>
  <c r="K19"/>
  <c r="N19"/>
  <c r="O19"/>
  <c r="G5" i="39"/>
  <c r="H5"/>
  <c r="D6"/>
  <c r="K6"/>
  <c r="L6"/>
  <c r="G7"/>
  <c r="H7"/>
  <c r="K7"/>
  <c r="A8"/>
  <c r="D8"/>
  <c r="L8"/>
  <c r="O8"/>
  <c r="R8"/>
  <c r="D9"/>
  <c r="G9"/>
  <c r="H9"/>
  <c r="L9"/>
  <c r="K10"/>
  <c r="D11"/>
  <c r="G11"/>
  <c r="H11"/>
  <c r="K11"/>
  <c r="L11"/>
  <c r="A12"/>
  <c r="O12"/>
  <c r="R12"/>
  <c r="A13"/>
  <c r="G13"/>
  <c r="H13"/>
  <c r="O13"/>
  <c r="R13"/>
  <c r="D14"/>
  <c r="K14"/>
  <c r="L14"/>
  <c r="G15"/>
  <c r="H15"/>
  <c r="K15"/>
  <c r="D16"/>
  <c r="L16"/>
  <c r="A17"/>
  <c r="D17"/>
  <c r="G17"/>
  <c r="H17"/>
  <c r="L17"/>
  <c r="O17"/>
  <c r="R17"/>
  <c r="K18"/>
  <c r="D19"/>
  <c r="G19"/>
  <c r="H19"/>
  <c r="K19"/>
  <c r="L19"/>
  <c r="J5" i="38"/>
  <c r="K5"/>
  <c r="G6"/>
  <c r="N6"/>
  <c r="O6"/>
  <c r="J7"/>
  <c r="K7"/>
  <c r="N7"/>
  <c r="A8"/>
  <c r="D8"/>
  <c r="G8"/>
  <c r="O8"/>
  <c r="R8"/>
  <c r="U8"/>
  <c r="G9"/>
  <c r="J9"/>
  <c r="K9"/>
  <c r="O9"/>
  <c r="N10"/>
  <c r="G11"/>
  <c r="J11"/>
  <c r="K11"/>
  <c r="N11"/>
  <c r="O11"/>
  <c r="A12"/>
  <c r="D12"/>
  <c r="R12"/>
  <c r="U12"/>
  <c r="A13"/>
  <c r="D13"/>
  <c r="J13"/>
  <c r="K13"/>
  <c r="R13"/>
  <c r="U13"/>
  <c r="G14"/>
  <c r="N14"/>
  <c r="O14"/>
  <c r="J15"/>
  <c r="K15"/>
  <c r="N15"/>
  <c r="G16"/>
  <c r="O16"/>
  <c r="A17"/>
  <c r="D17"/>
  <c r="G17"/>
  <c r="J17"/>
  <c r="K17"/>
  <c r="O17"/>
  <c r="R17"/>
  <c r="U17"/>
  <c r="N18"/>
  <c r="G19"/>
  <c r="J19"/>
  <c r="K19"/>
  <c r="N19"/>
  <c r="O19"/>
  <c r="S8" i="32" l="1"/>
  <c r="S10"/>
  <c r="S12"/>
  <c r="S14"/>
  <c r="S16"/>
  <c r="S18"/>
  <c r="S20"/>
  <c r="S22"/>
  <c r="S24"/>
  <c r="S26"/>
  <c r="S28"/>
  <c r="S30"/>
  <c r="S32"/>
  <c r="S34"/>
  <c r="S36"/>
  <c r="S38"/>
  <c r="S40"/>
  <c r="S42"/>
  <c r="S44"/>
  <c r="S46"/>
  <c r="S48"/>
  <c r="S6"/>
  <c r="B48"/>
  <c r="B46"/>
  <c r="B44"/>
  <c r="B42"/>
  <c r="B40"/>
  <c r="B38"/>
  <c r="B36"/>
  <c r="B34"/>
  <c r="B32"/>
  <c r="B30"/>
  <c r="B28"/>
  <c r="B26"/>
  <c r="B24"/>
  <c r="B22"/>
  <c r="B20"/>
  <c r="B18"/>
  <c r="B16"/>
  <c r="B14"/>
  <c r="B12"/>
  <c r="B10"/>
  <c r="B8"/>
  <c r="B6"/>
  <c r="S15" i="27"/>
  <c r="S41"/>
  <c r="S51"/>
  <c r="T14" i="34"/>
  <c r="P14" i="26"/>
  <c r="P20"/>
  <c r="P26"/>
  <c r="P32"/>
  <c r="T11" i="25"/>
  <c r="T15"/>
  <c r="T19"/>
  <c r="T25"/>
  <c r="T29"/>
  <c r="T33"/>
  <c r="T37"/>
  <c r="T41"/>
  <c r="T45"/>
  <c r="T49"/>
  <c r="T53"/>
  <c r="S9"/>
  <c r="U66" i="34"/>
  <c r="U70"/>
  <c r="U18"/>
  <c r="U44"/>
  <c r="U62"/>
  <c r="T21" i="27"/>
  <c r="T29"/>
  <c r="T22" i="34"/>
  <c r="T30"/>
  <c r="T50"/>
  <c r="T58"/>
  <c r="T16"/>
  <c r="S37" i="27"/>
  <c r="S47"/>
  <c r="S19"/>
  <c r="S27"/>
  <c r="U20" i="34"/>
  <c r="U48"/>
  <c r="T48"/>
  <c r="T62"/>
  <c r="O48" i="32"/>
  <c r="F48"/>
  <c r="O47"/>
  <c r="F47"/>
  <c r="P46"/>
  <c r="E46"/>
  <c r="P45"/>
  <c r="N45"/>
  <c r="G45"/>
  <c r="E45"/>
  <c r="N44"/>
  <c r="G44"/>
  <c r="O42"/>
  <c r="F42"/>
  <c r="O41"/>
  <c r="F41"/>
  <c r="M40"/>
  <c r="H40"/>
  <c r="M39"/>
  <c r="H39"/>
  <c r="O38"/>
  <c r="F38"/>
  <c r="O37"/>
  <c r="F37"/>
  <c r="P36"/>
  <c r="E36"/>
  <c r="P35"/>
  <c r="E35"/>
  <c r="N34"/>
  <c r="G34"/>
  <c r="N33"/>
  <c r="G33"/>
  <c r="P32"/>
  <c r="E32"/>
  <c r="P31"/>
  <c r="E31"/>
  <c r="O30"/>
  <c r="F30"/>
  <c r="O29"/>
  <c r="F29"/>
  <c r="L28"/>
  <c r="I28"/>
  <c r="L27"/>
  <c r="I27"/>
  <c r="O26"/>
  <c r="F26"/>
  <c r="O25"/>
  <c r="F25"/>
  <c r="P24"/>
  <c r="E24"/>
  <c r="P23"/>
  <c r="E23"/>
  <c r="N22"/>
  <c r="G22"/>
  <c r="N21"/>
  <c r="G21"/>
  <c r="P20"/>
  <c r="E20"/>
  <c r="P19"/>
  <c r="E19"/>
  <c r="O18"/>
  <c r="F18"/>
  <c r="O17"/>
  <c r="F17"/>
  <c r="M16"/>
  <c r="H16"/>
  <c r="M15"/>
  <c r="H15"/>
  <c r="O14"/>
  <c r="F14"/>
  <c r="O13"/>
  <c r="F13"/>
  <c r="N11"/>
  <c r="G11"/>
  <c r="P10"/>
  <c r="N10"/>
  <c r="G10"/>
  <c r="E10"/>
  <c r="P9"/>
  <c r="E9"/>
  <c r="O8"/>
  <c r="F8"/>
  <c r="O7"/>
  <c r="F7"/>
  <c r="O56" i="33"/>
  <c r="O55"/>
  <c r="P54"/>
  <c r="P53"/>
  <c r="N52"/>
  <c r="N51"/>
  <c r="P50"/>
  <c r="P49"/>
  <c r="O48"/>
  <c r="O47"/>
  <c r="P46"/>
  <c r="P45"/>
  <c r="M45"/>
  <c r="M44"/>
  <c r="O42"/>
  <c r="O41"/>
  <c r="P40"/>
  <c r="P39"/>
  <c r="N38"/>
  <c r="N37"/>
  <c r="P36"/>
  <c r="P35"/>
  <c r="O34"/>
  <c r="O33"/>
  <c r="L32"/>
  <c r="L31"/>
  <c r="O30"/>
  <c r="O29"/>
  <c r="P28"/>
  <c r="P27"/>
  <c r="N26"/>
  <c r="N25"/>
  <c r="P24"/>
  <c r="P23"/>
  <c r="O22"/>
  <c r="O21"/>
  <c r="M19"/>
  <c r="P18"/>
  <c r="M18"/>
  <c r="P17"/>
  <c r="O16"/>
  <c r="O15"/>
  <c r="P14"/>
  <c r="P13"/>
  <c r="N12"/>
  <c r="N11"/>
  <c r="P10"/>
  <c r="P9"/>
  <c r="O8"/>
  <c r="O7"/>
  <c r="F56"/>
  <c r="F55"/>
  <c r="E54"/>
  <c r="E53"/>
  <c r="G52"/>
  <c r="G51"/>
  <c r="E50"/>
  <c r="E49"/>
  <c r="F48"/>
  <c r="F47"/>
  <c r="E46"/>
  <c r="H45"/>
  <c r="E45"/>
  <c r="H44"/>
  <c r="F42"/>
  <c r="F41"/>
  <c r="E40"/>
  <c r="E39"/>
  <c r="G38"/>
  <c r="G37"/>
  <c r="E36"/>
  <c r="E35"/>
  <c r="F34"/>
  <c r="F33"/>
  <c r="I32"/>
  <c r="I31"/>
  <c r="F30"/>
  <c r="F29"/>
  <c r="E28"/>
  <c r="E27"/>
  <c r="G26"/>
  <c r="G25"/>
  <c r="E24"/>
  <c r="E23"/>
  <c r="F22"/>
  <c r="F21"/>
  <c r="H19"/>
  <c r="H18"/>
  <c r="E18"/>
  <c r="E17"/>
  <c r="F16"/>
  <c r="F15"/>
  <c r="E14"/>
  <c r="E13"/>
  <c r="G12"/>
  <c r="G11"/>
  <c r="E10"/>
  <c r="E9"/>
  <c r="F8"/>
  <c r="F7"/>
  <c r="E68" i="9"/>
  <c r="E67"/>
  <c r="F66"/>
  <c r="F65"/>
  <c r="E64"/>
  <c r="E63"/>
  <c r="G62"/>
  <c r="G61"/>
  <c r="E60"/>
  <c r="E59"/>
  <c r="F58"/>
  <c r="F57"/>
  <c r="E56"/>
  <c r="E55"/>
  <c r="H54"/>
  <c r="H53"/>
  <c r="E52"/>
  <c r="E51"/>
  <c r="F50"/>
  <c r="F49"/>
  <c r="E48"/>
  <c r="E47"/>
  <c r="G46"/>
  <c r="G45"/>
  <c r="E44"/>
  <c r="E43"/>
  <c r="F42"/>
  <c r="F41"/>
  <c r="E40"/>
  <c r="E39"/>
  <c r="E36"/>
  <c r="E35"/>
  <c r="F34"/>
  <c r="F33"/>
  <c r="E32"/>
  <c r="E31"/>
  <c r="G30"/>
  <c r="G29"/>
  <c r="E28"/>
  <c r="E27"/>
  <c r="F26"/>
  <c r="F25"/>
  <c r="E24"/>
  <c r="E23"/>
  <c r="H22"/>
  <c r="H21"/>
  <c r="E20"/>
  <c r="E19"/>
  <c r="F18"/>
  <c r="F17"/>
  <c r="E16"/>
  <c r="E15"/>
  <c r="G14"/>
  <c r="G13"/>
  <c r="E12"/>
  <c r="E11"/>
  <c r="F10"/>
  <c r="F9"/>
  <c r="E8"/>
  <c r="E7"/>
  <c r="O49" i="23"/>
  <c r="F49"/>
  <c r="O48"/>
  <c r="F48"/>
  <c r="P47"/>
  <c r="E47"/>
  <c r="P46"/>
  <c r="N46"/>
  <c r="G46"/>
  <c r="E46"/>
  <c r="N45"/>
  <c r="G45"/>
  <c r="O43"/>
  <c r="F43"/>
  <c r="O42"/>
  <c r="F42"/>
  <c r="M41"/>
  <c r="H41"/>
  <c r="M40"/>
  <c r="H40"/>
  <c r="O39"/>
  <c r="F39"/>
  <c r="O38"/>
  <c r="F38"/>
  <c r="P37"/>
  <c r="E37"/>
  <c r="P36"/>
  <c r="E36"/>
  <c r="N35"/>
  <c r="G35"/>
  <c r="N34"/>
  <c r="G34"/>
  <c r="P33"/>
  <c r="E33"/>
  <c r="P32"/>
  <c r="E32"/>
  <c r="O31"/>
  <c r="F31"/>
  <c r="O30"/>
  <c r="F30"/>
  <c r="L29"/>
  <c r="I29"/>
  <c r="L28"/>
  <c r="I28"/>
  <c r="O27"/>
  <c r="F27"/>
  <c r="O26"/>
  <c r="F26"/>
  <c r="P25"/>
  <c r="E25"/>
  <c r="P24"/>
  <c r="E24"/>
  <c r="N23"/>
  <c r="G23"/>
  <c r="N22"/>
  <c r="G22"/>
  <c r="P21"/>
  <c r="E21"/>
  <c r="P20"/>
  <c r="E20"/>
  <c r="O19"/>
  <c r="F19"/>
  <c r="O18"/>
  <c r="F18"/>
  <c r="M17"/>
  <c r="H17"/>
  <c r="M16"/>
  <c r="H16"/>
  <c r="O15"/>
  <c r="F15"/>
  <c r="O14"/>
  <c r="F14"/>
  <c r="N12"/>
  <c r="G12"/>
  <c r="P11"/>
  <c r="N11"/>
  <c r="G11"/>
  <c r="E11"/>
  <c r="P10"/>
  <c r="E10"/>
  <c r="O9"/>
  <c r="F9"/>
  <c r="O8"/>
  <c r="F8"/>
  <c r="O48" i="31"/>
  <c r="F48"/>
  <c r="O47"/>
  <c r="F47"/>
  <c r="P46"/>
  <c r="F46"/>
  <c r="E46"/>
  <c r="P45"/>
  <c r="N45"/>
  <c r="G45"/>
  <c r="E45"/>
  <c r="N44"/>
  <c r="G44"/>
  <c r="F43"/>
  <c r="O42"/>
  <c r="F42"/>
  <c r="O41"/>
  <c r="F41"/>
  <c r="M40"/>
  <c r="H40"/>
  <c r="M39"/>
  <c r="H39"/>
  <c r="O38"/>
  <c r="F38"/>
  <c r="O37"/>
  <c r="F37"/>
  <c r="P36"/>
  <c r="E36"/>
  <c r="P35"/>
  <c r="O35"/>
  <c r="F35"/>
  <c r="E35"/>
  <c r="N34"/>
  <c r="G34"/>
  <c r="N33"/>
  <c r="G33"/>
  <c r="P32"/>
  <c r="E32"/>
  <c r="P31"/>
  <c r="E31"/>
  <c r="O30"/>
  <c r="F30"/>
  <c r="O29"/>
  <c r="F29"/>
  <c r="L28"/>
  <c r="I28"/>
  <c r="L27"/>
  <c r="I27"/>
  <c r="O26"/>
  <c r="F26"/>
  <c r="O25"/>
  <c r="F25"/>
  <c r="P24"/>
  <c r="E24"/>
  <c r="P23"/>
  <c r="E23"/>
  <c r="N22"/>
  <c r="G22"/>
  <c r="N21"/>
  <c r="G21"/>
  <c r="P20"/>
  <c r="O20"/>
  <c r="F20"/>
  <c r="E20"/>
  <c r="P19"/>
  <c r="E19"/>
  <c r="O18"/>
  <c r="F18"/>
  <c r="O17"/>
  <c r="F17"/>
  <c r="M16"/>
  <c r="H16"/>
  <c r="M15"/>
  <c r="H15"/>
  <c r="O14"/>
  <c r="F14"/>
  <c r="O13"/>
  <c r="F13"/>
  <c r="N11"/>
  <c r="G11"/>
  <c r="P10"/>
  <c r="N10"/>
  <c r="G10"/>
  <c r="E10"/>
  <c r="P9"/>
  <c r="F9"/>
  <c r="E9"/>
  <c r="O8"/>
  <c r="F8"/>
  <c r="O7"/>
  <c r="F7"/>
  <c r="O53" i="30"/>
  <c r="O52"/>
  <c r="P51"/>
  <c r="P50"/>
  <c r="N49"/>
  <c r="N48"/>
  <c r="P47"/>
  <c r="O47"/>
  <c r="P46"/>
  <c r="O45"/>
  <c r="O44"/>
  <c r="M43"/>
  <c r="M42"/>
  <c r="O41"/>
  <c r="O40"/>
  <c r="P39"/>
  <c r="P38"/>
  <c r="N37"/>
  <c r="N36"/>
  <c r="P35"/>
  <c r="P34"/>
  <c r="O33"/>
  <c r="O32"/>
  <c r="L31"/>
  <c r="L30"/>
  <c r="O29"/>
  <c r="O28"/>
  <c r="P27"/>
  <c r="P26"/>
  <c r="N25"/>
  <c r="N24"/>
  <c r="P23"/>
  <c r="P22"/>
  <c r="O21"/>
  <c r="O20"/>
  <c r="M19"/>
  <c r="M18"/>
  <c r="O17"/>
  <c r="O16"/>
  <c r="P15"/>
  <c r="P14"/>
  <c r="O14"/>
  <c r="N13"/>
  <c r="N12"/>
  <c r="P11"/>
  <c r="P10"/>
  <c r="O9"/>
  <c r="O8"/>
  <c r="F53"/>
  <c r="F52"/>
  <c r="E51"/>
  <c r="E50"/>
  <c r="G49"/>
  <c r="G48"/>
  <c r="E47"/>
  <c r="E46"/>
  <c r="F45"/>
  <c r="F44"/>
  <c r="H43"/>
  <c r="H42"/>
  <c r="F41"/>
  <c r="F40"/>
  <c r="E39"/>
  <c r="E38"/>
  <c r="G37"/>
  <c r="G36"/>
  <c r="E35"/>
  <c r="E34"/>
  <c r="F33"/>
  <c r="F32"/>
  <c r="I31"/>
  <c r="I30"/>
  <c r="F29"/>
  <c r="F28"/>
  <c r="E27"/>
  <c r="E26"/>
  <c r="G25"/>
  <c r="G24"/>
  <c r="E23"/>
  <c r="E22"/>
  <c r="F21"/>
  <c r="F20"/>
  <c r="H19"/>
  <c r="H18"/>
  <c r="F17"/>
  <c r="F16"/>
  <c r="E15"/>
  <c r="F14"/>
  <c r="E14"/>
  <c r="G13"/>
  <c r="G12"/>
  <c r="E11"/>
  <c r="E10"/>
  <c r="F9"/>
  <c r="F8"/>
  <c r="G59" i="21"/>
  <c r="G58"/>
  <c r="F57"/>
  <c r="F56"/>
  <c r="H55"/>
  <c r="H54"/>
  <c r="F53"/>
  <c r="F52"/>
  <c r="G51"/>
  <c r="G50"/>
  <c r="F49"/>
  <c r="F48"/>
  <c r="I47"/>
  <c r="I46"/>
  <c r="F45"/>
  <c r="F44"/>
  <c r="G43"/>
  <c r="G42"/>
  <c r="F41"/>
  <c r="F40"/>
  <c r="H39"/>
  <c r="H38"/>
  <c r="F37"/>
  <c r="F36"/>
  <c r="G35"/>
  <c r="G34"/>
  <c r="G31"/>
  <c r="G30"/>
  <c r="F29"/>
  <c r="F28"/>
  <c r="H27"/>
  <c r="H26"/>
  <c r="F25"/>
  <c r="F24"/>
  <c r="G23"/>
  <c r="G22"/>
  <c r="F21"/>
  <c r="G20"/>
  <c r="F20"/>
  <c r="I19"/>
  <c r="I18"/>
  <c r="F17"/>
  <c r="F16"/>
  <c r="G15"/>
  <c r="G14"/>
  <c r="F13"/>
  <c r="F12"/>
  <c r="H11"/>
  <c r="H10"/>
  <c r="F9"/>
  <c r="F8"/>
  <c r="G7"/>
  <c r="G6"/>
  <c r="G78" i="20"/>
  <c r="G77"/>
  <c r="F76"/>
  <c r="H75"/>
  <c r="F75"/>
  <c r="H74"/>
  <c r="G72"/>
  <c r="G71"/>
  <c r="I70"/>
  <c r="I69"/>
  <c r="G68"/>
  <c r="G67"/>
  <c r="H66"/>
  <c r="H65"/>
  <c r="G64"/>
  <c r="G63"/>
  <c r="K62"/>
  <c r="K61"/>
  <c r="G60"/>
  <c r="G59"/>
  <c r="H58"/>
  <c r="H57"/>
  <c r="G56"/>
  <c r="G55"/>
  <c r="I54"/>
  <c r="I53"/>
  <c r="G52"/>
  <c r="G51"/>
  <c r="H49"/>
  <c r="H48"/>
  <c r="F48"/>
  <c r="F47"/>
  <c r="G46"/>
  <c r="G45"/>
  <c r="G42"/>
  <c r="G41"/>
  <c r="F40"/>
  <c r="H39"/>
  <c r="F39"/>
  <c r="H38"/>
  <c r="G36"/>
  <c r="G35"/>
  <c r="I34"/>
  <c r="I33"/>
  <c r="G32"/>
  <c r="G31"/>
  <c r="H30"/>
  <c r="H29"/>
  <c r="G28"/>
  <c r="G27"/>
  <c r="K26"/>
  <c r="K25"/>
  <c r="G24"/>
  <c r="G23"/>
  <c r="H22"/>
  <c r="H21"/>
  <c r="G20"/>
  <c r="G19"/>
  <c r="I18"/>
  <c r="I17"/>
  <c r="G16"/>
  <c r="G15"/>
  <c r="H13"/>
  <c r="H12"/>
  <c r="F12"/>
  <c r="F11"/>
  <c r="G10"/>
  <c r="G9"/>
  <c r="E59" i="27"/>
  <c r="E58"/>
  <c r="D57"/>
  <c r="D56"/>
  <c r="F55"/>
  <c r="F54"/>
  <c r="O53"/>
  <c r="M53"/>
  <c r="D53"/>
  <c r="O52"/>
  <c r="M52"/>
  <c r="D52"/>
  <c r="E51"/>
  <c r="N50"/>
  <c r="E50"/>
  <c r="P49"/>
  <c r="N49"/>
  <c r="D49"/>
  <c r="P48"/>
  <c r="D48"/>
  <c r="O47"/>
  <c r="G47"/>
  <c r="O46"/>
  <c r="G46"/>
  <c r="L45"/>
  <c r="D45"/>
  <c r="L44"/>
  <c r="D44"/>
  <c r="O43"/>
  <c r="E43"/>
  <c r="O42"/>
  <c r="E42"/>
  <c r="P41"/>
  <c r="D41"/>
  <c r="P40"/>
  <c r="N40"/>
  <c r="D40"/>
  <c r="N39"/>
  <c r="F39"/>
  <c r="F38"/>
  <c r="O37"/>
  <c r="M37"/>
  <c r="D37"/>
  <c r="O36"/>
  <c r="M36"/>
  <c r="D36"/>
  <c r="E35"/>
  <c r="E34"/>
  <c r="E31"/>
  <c r="E30"/>
  <c r="O29"/>
  <c r="M29"/>
  <c r="D29"/>
  <c r="O28"/>
  <c r="M28"/>
  <c r="D28"/>
  <c r="F27"/>
  <c r="N26"/>
  <c r="F26"/>
  <c r="P25"/>
  <c r="N25"/>
  <c r="D25"/>
  <c r="P24"/>
  <c r="D24"/>
  <c r="O23"/>
  <c r="E23"/>
  <c r="O22"/>
  <c r="E22"/>
  <c r="L21"/>
  <c r="D21"/>
  <c r="L20"/>
  <c r="D20"/>
  <c r="O19"/>
  <c r="G19"/>
  <c r="O18"/>
  <c r="G18"/>
  <c r="P17"/>
  <c r="D17"/>
  <c r="P16"/>
  <c r="N16"/>
  <c r="D16"/>
  <c r="N15"/>
  <c r="E15"/>
  <c r="E14"/>
  <c r="O13"/>
  <c r="M13"/>
  <c r="D13"/>
  <c r="O12"/>
  <c r="M12"/>
  <c r="D12"/>
  <c r="F11"/>
  <c r="F10"/>
  <c r="D9"/>
  <c r="D8"/>
  <c r="E7"/>
  <c r="E6"/>
  <c r="G76" i="34"/>
  <c r="G75"/>
  <c r="F74"/>
  <c r="F73"/>
  <c r="H72"/>
  <c r="N71"/>
  <c r="H71"/>
  <c r="Q70"/>
  <c r="N70"/>
  <c r="G70"/>
  <c r="Q69"/>
  <c r="G69"/>
  <c r="P68"/>
  <c r="I68"/>
  <c r="P67"/>
  <c r="I67"/>
  <c r="Q66"/>
  <c r="G66"/>
  <c r="Q65"/>
  <c r="G65"/>
  <c r="O64"/>
  <c r="H64"/>
  <c r="O63"/>
  <c r="H63"/>
  <c r="Q62"/>
  <c r="G62"/>
  <c r="Q61"/>
  <c r="G61"/>
  <c r="P60"/>
  <c r="J60"/>
  <c r="P59"/>
  <c r="J59"/>
  <c r="M58"/>
  <c r="G58"/>
  <c r="M57"/>
  <c r="G57"/>
  <c r="H56"/>
  <c r="P55"/>
  <c r="H55"/>
  <c r="Q54"/>
  <c r="P54"/>
  <c r="G54"/>
  <c r="Q53"/>
  <c r="O53"/>
  <c r="G53"/>
  <c r="O52"/>
  <c r="I52"/>
  <c r="I51"/>
  <c r="Q50"/>
  <c r="G50"/>
  <c r="Q49"/>
  <c r="G49"/>
  <c r="P48"/>
  <c r="H48"/>
  <c r="P47"/>
  <c r="H47"/>
  <c r="Q46"/>
  <c r="F46"/>
  <c r="Q45"/>
  <c r="N45"/>
  <c r="F45"/>
  <c r="N44"/>
  <c r="G44"/>
  <c r="G43"/>
  <c r="G40"/>
  <c r="N39"/>
  <c r="G39"/>
  <c r="Q38"/>
  <c r="N38"/>
  <c r="F38"/>
  <c r="Q37"/>
  <c r="F37"/>
  <c r="P36"/>
  <c r="H36"/>
  <c r="P35"/>
  <c r="H35"/>
  <c r="Q34"/>
  <c r="G34"/>
  <c r="Q33"/>
  <c r="G33"/>
  <c r="O32"/>
  <c r="I32"/>
  <c r="O31"/>
  <c r="I31"/>
  <c r="Q30"/>
  <c r="G30"/>
  <c r="Q29"/>
  <c r="G29"/>
  <c r="P28"/>
  <c r="H28"/>
  <c r="P27"/>
  <c r="H27"/>
  <c r="M26"/>
  <c r="G26"/>
  <c r="M25"/>
  <c r="G25"/>
  <c r="J24"/>
  <c r="P23"/>
  <c r="J23"/>
  <c r="Q22"/>
  <c r="P22"/>
  <c r="G22"/>
  <c r="Q21"/>
  <c r="G21"/>
  <c r="O20"/>
  <c r="H20"/>
  <c r="O19"/>
  <c r="H19"/>
  <c r="Q18"/>
  <c r="G18"/>
  <c r="Q17"/>
  <c r="G17"/>
  <c r="P16"/>
  <c r="I16"/>
  <c r="P15"/>
  <c r="I15"/>
  <c r="Q14"/>
  <c r="G14"/>
  <c r="Q13"/>
  <c r="N13"/>
  <c r="G13"/>
  <c r="N12"/>
  <c r="H11"/>
  <c r="H10"/>
  <c r="F10"/>
  <c r="F9"/>
  <c r="G8"/>
  <c r="G7"/>
  <c r="F36" i="26"/>
  <c r="E36"/>
  <c r="E35"/>
  <c r="F34"/>
  <c r="F33"/>
  <c r="K32"/>
  <c r="E32"/>
  <c r="K31"/>
  <c r="E31"/>
  <c r="L30"/>
  <c r="G30"/>
  <c r="L29"/>
  <c r="G29"/>
  <c r="J28"/>
  <c r="E28"/>
  <c r="J27"/>
  <c r="E27"/>
  <c r="L26"/>
  <c r="F26"/>
  <c r="L25"/>
  <c r="F25"/>
  <c r="K24"/>
  <c r="E24"/>
  <c r="K23"/>
  <c r="F23"/>
  <c r="E23"/>
  <c r="K20"/>
  <c r="E20"/>
  <c r="K19"/>
  <c r="E19"/>
  <c r="L18"/>
  <c r="F18"/>
  <c r="L17"/>
  <c r="F17"/>
  <c r="J16"/>
  <c r="E16"/>
  <c r="J15"/>
  <c r="E15"/>
  <c r="L14"/>
  <c r="K14"/>
  <c r="G14"/>
  <c r="L13"/>
  <c r="G13"/>
  <c r="K12"/>
  <c r="E12"/>
  <c r="K11"/>
  <c r="E11"/>
  <c r="F10"/>
  <c r="F9"/>
  <c r="E8"/>
  <c r="F7"/>
  <c r="E7"/>
  <c r="E59" i="25"/>
  <c r="E58"/>
  <c r="D57"/>
  <c r="D56"/>
  <c r="F55"/>
  <c r="F54"/>
  <c r="O53"/>
  <c r="M53"/>
  <c r="D53"/>
  <c r="O52"/>
  <c r="M52"/>
  <c r="D52"/>
  <c r="E51"/>
  <c r="N50"/>
  <c r="E50"/>
  <c r="P49"/>
  <c r="N49"/>
  <c r="D49"/>
  <c r="P48"/>
  <c r="D48"/>
  <c r="O47"/>
  <c r="G47"/>
  <c r="O46"/>
  <c r="G46"/>
  <c r="L45"/>
  <c r="D45"/>
  <c r="L44"/>
  <c r="D44"/>
  <c r="O43"/>
  <c r="E43"/>
  <c r="O42"/>
  <c r="E42"/>
  <c r="P41"/>
  <c r="D41"/>
  <c r="P40"/>
  <c r="N40"/>
  <c r="D40"/>
  <c r="N39"/>
  <c r="F39"/>
  <c r="F38"/>
  <c r="O37"/>
  <c r="M37"/>
  <c r="D37"/>
  <c r="O36"/>
  <c r="M36"/>
  <c r="D36"/>
  <c r="E35"/>
  <c r="E34"/>
  <c r="E31"/>
  <c r="E30"/>
  <c r="O29"/>
  <c r="M29"/>
  <c r="D29"/>
  <c r="O28"/>
  <c r="M28"/>
  <c r="D28"/>
  <c r="F27"/>
  <c r="N26"/>
  <c r="F26"/>
  <c r="P25"/>
  <c r="N25"/>
  <c r="D25"/>
  <c r="P24"/>
  <c r="D24"/>
  <c r="O23"/>
  <c r="E23"/>
  <c r="O22"/>
  <c r="E22"/>
  <c r="L21"/>
  <c r="D21"/>
  <c r="L20"/>
  <c r="E20"/>
  <c r="D20"/>
  <c r="O19"/>
  <c r="G19"/>
  <c r="O18"/>
  <c r="G18"/>
  <c r="P17"/>
  <c r="D17"/>
  <c r="P16"/>
  <c r="N16"/>
  <c r="D16"/>
  <c r="N15"/>
  <c r="E15"/>
  <c r="E14"/>
  <c r="O13"/>
  <c r="M13"/>
  <c r="D13"/>
  <c r="O12"/>
  <c r="M12"/>
  <c r="D12"/>
  <c r="F11"/>
  <c r="F10"/>
  <c r="D9"/>
  <c r="D8"/>
  <c r="E7"/>
  <c r="E6"/>
  <c r="T55" i="27"/>
  <c r="S55"/>
  <c r="T53"/>
  <c r="S53"/>
  <c r="T51"/>
  <c r="T49"/>
  <c r="S49"/>
  <c r="T47"/>
  <c r="T45"/>
  <c r="S45"/>
  <c r="T43"/>
  <c r="S43"/>
  <c r="T41"/>
  <c r="T39"/>
  <c r="S39"/>
  <c r="T37"/>
  <c r="T35"/>
  <c r="S35"/>
  <c r="T33"/>
  <c r="S33"/>
  <c r="T31"/>
  <c r="S31"/>
  <c r="S29"/>
  <c r="T27"/>
  <c r="T25"/>
  <c r="S25"/>
  <c r="T23"/>
  <c r="S23"/>
  <c r="S21"/>
  <c r="T19"/>
  <c r="T17"/>
  <c r="S17"/>
  <c r="T15"/>
  <c r="T13"/>
  <c r="S13"/>
  <c r="T11"/>
  <c r="S11"/>
  <c r="T9"/>
  <c r="S9"/>
  <c r="U72" i="34"/>
  <c r="T72"/>
  <c r="T70"/>
  <c r="U68"/>
  <c r="T68"/>
  <c r="T66"/>
  <c r="U64"/>
  <c r="T64"/>
  <c r="U60"/>
  <c r="T60"/>
  <c r="U58"/>
  <c r="U56"/>
  <c r="T56"/>
  <c r="U54"/>
  <c r="T54"/>
  <c r="U52"/>
  <c r="T52"/>
  <c r="U50"/>
  <c r="T46"/>
  <c r="T44"/>
  <c r="U42"/>
  <c r="T42"/>
  <c r="U40"/>
  <c r="T40"/>
  <c r="U38"/>
  <c r="T38"/>
  <c r="T36"/>
  <c r="U34"/>
  <c r="T34"/>
  <c r="U32"/>
  <c r="T32"/>
  <c r="U30"/>
  <c r="U28"/>
  <c r="T28"/>
  <c r="U26"/>
  <c r="T26"/>
  <c r="U24"/>
  <c r="T24"/>
  <c r="U22"/>
  <c r="T20"/>
  <c r="T18"/>
  <c r="U16"/>
  <c r="U14"/>
  <c r="U12"/>
  <c r="T12"/>
  <c r="U10"/>
  <c r="T10"/>
  <c r="T55" i="25"/>
  <c r="S55"/>
  <c r="S53"/>
  <c r="T51"/>
  <c r="S51"/>
  <c r="S49"/>
  <c r="T47"/>
  <c r="S47"/>
  <c r="S45"/>
  <c r="T43"/>
  <c r="S43"/>
  <c r="S41"/>
  <c r="T39"/>
  <c r="S39"/>
  <c r="S37"/>
  <c r="T35"/>
  <c r="S35"/>
  <c r="S33"/>
  <c r="T31"/>
  <c r="S31"/>
  <c r="S29"/>
  <c r="T27"/>
  <c r="S27"/>
  <c r="S25"/>
  <c r="T23"/>
  <c r="T21"/>
  <c r="S21"/>
  <c r="S19"/>
  <c r="T17"/>
  <c r="S17"/>
  <c r="S15"/>
  <c r="T13"/>
  <c r="S13"/>
  <c r="S11"/>
  <c r="T9"/>
  <c r="O32" i="26"/>
  <c r="P30"/>
  <c r="O30"/>
  <c r="P28"/>
  <c r="O28"/>
  <c r="O26"/>
  <c r="P24"/>
  <c r="O24"/>
  <c r="P22"/>
  <c r="O22"/>
  <c r="O20"/>
  <c r="P18"/>
  <c r="O18"/>
  <c r="P16"/>
  <c r="O16"/>
  <c r="O14"/>
  <c r="P12"/>
  <c r="O12"/>
  <c r="P10"/>
  <c r="O10"/>
  <c r="O49" i="32"/>
  <c r="F49"/>
  <c r="O28"/>
  <c r="F28"/>
  <c r="O27"/>
  <c r="F27"/>
  <c r="O12"/>
  <c r="F12"/>
  <c r="O6"/>
  <c r="F6"/>
  <c r="C7" i="23"/>
  <c r="O50"/>
  <c r="F50"/>
  <c r="O29"/>
  <c r="F29"/>
  <c r="O28"/>
  <c r="F28"/>
  <c r="O13"/>
  <c r="F13"/>
  <c r="O7"/>
  <c r="F7"/>
  <c r="T48" i="31"/>
  <c r="C48"/>
  <c r="T46"/>
  <c r="C46"/>
  <c r="T44"/>
  <c r="C44"/>
  <c r="T42"/>
  <c r="C42"/>
  <c r="T40"/>
  <c r="C40"/>
  <c r="T38"/>
  <c r="C38"/>
  <c r="T34"/>
  <c r="C34"/>
  <c r="T32"/>
  <c r="C32"/>
  <c r="T30"/>
  <c r="C30"/>
  <c r="T28"/>
  <c r="C28"/>
  <c r="T26"/>
  <c r="C26"/>
  <c r="T24"/>
  <c r="C24"/>
  <c r="T22"/>
  <c r="C22"/>
  <c r="T20"/>
  <c r="C20"/>
  <c r="C18"/>
  <c r="T16"/>
  <c r="C16"/>
  <c r="T14"/>
  <c r="C14"/>
  <c r="T12"/>
  <c r="C12"/>
  <c r="T10"/>
  <c r="C10"/>
  <c r="T8"/>
  <c r="C8"/>
  <c r="T6"/>
  <c r="C6"/>
  <c r="O57" i="33"/>
  <c r="T56"/>
  <c r="S56"/>
  <c r="C56"/>
  <c r="B56"/>
  <c r="T54"/>
  <c r="S54"/>
  <c r="C54"/>
  <c r="B54"/>
  <c r="T52"/>
  <c r="S52"/>
  <c r="C52"/>
  <c r="B52"/>
  <c r="T50"/>
  <c r="S50"/>
  <c r="C50"/>
  <c r="B50"/>
  <c r="T48"/>
  <c r="S48"/>
  <c r="C48"/>
  <c r="B48"/>
  <c r="T46"/>
  <c r="S46"/>
  <c r="B46"/>
  <c r="T44"/>
  <c r="S44"/>
  <c r="C44"/>
  <c r="B44"/>
  <c r="T42"/>
  <c r="S42"/>
  <c r="C42"/>
  <c r="B42"/>
  <c r="T40"/>
  <c r="S40"/>
  <c r="C40"/>
  <c r="B40"/>
  <c r="T38"/>
  <c r="S38"/>
  <c r="C38"/>
  <c r="B38"/>
  <c r="T36"/>
  <c r="S36"/>
  <c r="C36"/>
  <c r="B36"/>
  <c r="T34"/>
  <c r="S34"/>
  <c r="C34"/>
  <c r="B34"/>
  <c r="T32"/>
  <c r="S32"/>
  <c r="C32"/>
  <c r="B32"/>
  <c r="T30"/>
  <c r="S30"/>
  <c r="C30"/>
  <c r="B30"/>
  <c r="T28"/>
  <c r="S28"/>
  <c r="C28"/>
  <c r="B28"/>
  <c r="T26"/>
  <c r="S26"/>
  <c r="C26"/>
  <c r="B26"/>
  <c r="T24"/>
  <c r="S24"/>
  <c r="C24"/>
  <c r="B24"/>
  <c r="T22"/>
  <c r="S22"/>
  <c r="C22"/>
  <c r="B22"/>
  <c r="T20"/>
  <c r="S20"/>
  <c r="C20"/>
  <c r="B20"/>
  <c r="T18"/>
  <c r="S18"/>
  <c r="C18"/>
  <c r="B18"/>
  <c r="T16"/>
  <c r="S16"/>
  <c r="C16"/>
  <c r="B16"/>
  <c r="T14"/>
  <c r="S14"/>
  <c r="C14"/>
  <c r="B14"/>
  <c r="T12"/>
  <c r="S12"/>
  <c r="C12"/>
  <c r="B12"/>
  <c r="T10"/>
  <c r="S10"/>
  <c r="C10"/>
  <c r="B10"/>
  <c r="T8"/>
  <c r="S8"/>
  <c r="C8"/>
  <c r="B8"/>
  <c r="T6"/>
  <c r="S6"/>
  <c r="C6"/>
  <c r="B6"/>
  <c r="O43"/>
  <c r="O32"/>
  <c r="O31"/>
  <c r="O20"/>
  <c r="O6"/>
  <c r="F54" i="30"/>
  <c r="O54"/>
  <c r="P26" i="34"/>
  <c r="N73"/>
  <c r="P58"/>
  <c r="P57"/>
  <c r="N42"/>
  <c r="N41"/>
  <c r="P25"/>
  <c r="N10"/>
  <c r="O49" i="31"/>
  <c r="F49"/>
  <c r="O28"/>
  <c r="F28"/>
  <c r="O27"/>
  <c r="F27"/>
  <c r="O12"/>
  <c r="F12"/>
  <c r="O6"/>
  <c r="F6"/>
  <c r="E69" i="9"/>
  <c r="E62"/>
  <c r="E61"/>
  <c r="E54"/>
  <c r="E53"/>
  <c r="E46"/>
  <c r="E45"/>
  <c r="E38"/>
  <c r="E37"/>
  <c r="E30"/>
  <c r="E29"/>
  <c r="E22"/>
  <c r="E21"/>
  <c r="E14"/>
  <c r="E13"/>
  <c r="E6"/>
  <c r="G60" i="21"/>
  <c r="G33"/>
  <c r="G32"/>
  <c r="G5"/>
  <c r="K33" i="26"/>
  <c r="K22"/>
  <c r="K21"/>
  <c r="K10"/>
  <c r="M56" i="27"/>
  <c r="M33"/>
  <c r="M32"/>
  <c r="M9"/>
  <c r="M56" i="25"/>
  <c r="M33"/>
  <c r="M32"/>
  <c r="M9"/>
  <c r="B76" i="34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B26"/>
  <c r="B24"/>
  <c r="B22"/>
  <c r="B20"/>
  <c r="B18"/>
  <c r="B16"/>
  <c r="B14"/>
  <c r="B12"/>
  <c r="B10"/>
  <c r="B8"/>
  <c r="B6"/>
  <c r="T48" i="32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8"/>
  <c r="C6"/>
  <c r="B8" i="9"/>
  <c r="B10"/>
  <c r="C10"/>
  <c r="B12"/>
  <c r="C12"/>
  <c r="B14"/>
  <c r="C14"/>
  <c r="B16"/>
  <c r="C16"/>
  <c r="B18"/>
  <c r="C18"/>
  <c r="B20"/>
  <c r="C20"/>
  <c r="B22"/>
  <c r="C22"/>
  <c r="B24"/>
  <c r="C24"/>
  <c r="B26"/>
  <c r="C26"/>
  <c r="B28"/>
  <c r="C28"/>
  <c r="B30"/>
  <c r="C30"/>
  <c r="B32"/>
  <c r="C32"/>
  <c r="B34"/>
  <c r="C34"/>
  <c r="B36"/>
  <c r="C36"/>
  <c r="B38"/>
  <c r="C38"/>
  <c r="B40"/>
  <c r="C40"/>
  <c r="B42"/>
  <c r="C42"/>
  <c r="B44"/>
  <c r="C44"/>
  <c r="B46"/>
  <c r="C46"/>
  <c r="B48"/>
  <c r="C48"/>
  <c r="B50"/>
  <c r="C50"/>
  <c r="B52"/>
  <c r="C52"/>
  <c r="B54"/>
  <c r="C54"/>
  <c r="B56"/>
  <c r="C56"/>
  <c r="B58"/>
  <c r="C58"/>
  <c r="B60"/>
  <c r="C60"/>
  <c r="B62"/>
  <c r="C62"/>
  <c r="B64"/>
  <c r="C64"/>
  <c r="B66"/>
  <c r="C66"/>
  <c r="B68"/>
  <c r="C68"/>
  <c r="C6"/>
  <c r="B6"/>
  <c r="T49" i="23"/>
  <c r="S49"/>
  <c r="T47"/>
  <c r="S47"/>
  <c r="T45"/>
  <c r="S45"/>
  <c r="T43"/>
  <c r="S43"/>
  <c r="T41"/>
  <c r="S41"/>
  <c r="T39"/>
  <c r="S39"/>
  <c r="T37"/>
  <c r="S37"/>
  <c r="T35"/>
  <c r="S35"/>
  <c r="T33"/>
  <c r="S33"/>
  <c r="T31"/>
  <c r="S31"/>
  <c r="T29"/>
  <c r="S29"/>
  <c r="T27"/>
  <c r="S27"/>
  <c r="T25"/>
  <c r="S25"/>
  <c r="T23"/>
  <c r="S23"/>
  <c r="T21"/>
  <c r="S21"/>
  <c r="T19"/>
  <c r="S19"/>
  <c r="T17"/>
  <c r="S17"/>
  <c r="T15"/>
  <c r="S15"/>
  <c r="T13"/>
  <c r="S13"/>
  <c r="T11"/>
  <c r="S11"/>
  <c r="T9"/>
  <c r="S9"/>
  <c r="T7"/>
  <c r="S7"/>
  <c r="B9"/>
  <c r="C9"/>
  <c r="B11"/>
  <c r="C11"/>
  <c r="B13"/>
  <c r="C13"/>
  <c r="B15"/>
  <c r="C15"/>
  <c r="B17"/>
  <c r="C17"/>
  <c r="B19"/>
  <c r="C19"/>
  <c r="B21"/>
  <c r="C21"/>
  <c r="B23"/>
  <c r="C23"/>
  <c r="B25"/>
  <c r="C25"/>
  <c r="B27"/>
  <c r="C27"/>
  <c r="B29"/>
  <c r="C29"/>
  <c r="B31"/>
  <c r="C31"/>
  <c r="B33"/>
  <c r="C33"/>
  <c r="B35"/>
  <c r="C35"/>
  <c r="B37"/>
  <c r="C37"/>
  <c r="B39"/>
  <c r="C39"/>
  <c r="B41"/>
  <c r="C41"/>
  <c r="B43"/>
  <c r="C43"/>
  <c r="B45"/>
  <c r="C45"/>
  <c r="B47"/>
  <c r="C47"/>
  <c r="B49"/>
  <c r="C49"/>
  <c r="B7"/>
  <c r="B36" i="31"/>
  <c r="S18"/>
  <c r="S8"/>
  <c r="T9"/>
  <c r="S10"/>
  <c r="T11"/>
  <c r="S12"/>
  <c r="T13"/>
  <c r="S14"/>
  <c r="T15"/>
  <c r="S16"/>
  <c r="T17"/>
  <c r="S20"/>
  <c r="T21"/>
  <c r="S22"/>
  <c r="T23"/>
  <c r="S24"/>
  <c r="T25"/>
  <c r="S26"/>
  <c r="T27"/>
  <c r="S28"/>
  <c r="T29"/>
  <c r="S30"/>
  <c r="T31"/>
  <c r="S32"/>
  <c r="T33"/>
  <c r="S34"/>
  <c r="T35"/>
  <c r="S36"/>
  <c r="S38"/>
  <c r="T39"/>
  <c r="S40"/>
  <c r="T41"/>
  <c r="S42"/>
  <c r="T43"/>
  <c r="S44"/>
  <c r="T45"/>
  <c r="S46"/>
  <c r="T47"/>
  <c r="S48"/>
  <c r="T49"/>
  <c r="T7"/>
  <c r="S6"/>
  <c r="B8"/>
  <c r="C9"/>
  <c r="B10"/>
  <c r="C11"/>
  <c r="B12"/>
  <c r="C13"/>
  <c r="B14"/>
  <c r="C15"/>
  <c r="B16"/>
  <c r="C17"/>
  <c r="B18"/>
  <c r="C19"/>
  <c r="B20"/>
  <c r="C21"/>
  <c r="B22"/>
  <c r="C23"/>
  <c r="B24"/>
  <c r="C25"/>
  <c r="B26"/>
  <c r="C27"/>
  <c r="B28"/>
  <c r="C29"/>
  <c r="B30"/>
  <c r="C31"/>
  <c r="B32"/>
  <c r="C33"/>
  <c r="B34"/>
  <c r="C35"/>
  <c r="B38"/>
  <c r="C39"/>
  <c r="B40"/>
  <c r="C41"/>
  <c r="B42"/>
  <c r="C43"/>
  <c r="B44"/>
  <c r="C45"/>
  <c r="B46"/>
  <c r="C47"/>
  <c r="B48"/>
  <c r="C49"/>
  <c r="C7"/>
  <c r="B6"/>
  <c r="S45" i="30"/>
  <c r="S15"/>
  <c r="T34"/>
  <c r="T33"/>
  <c r="S33"/>
  <c r="B37"/>
  <c r="C37"/>
  <c r="C38"/>
  <c r="T9"/>
  <c r="T10"/>
  <c r="T11"/>
  <c r="T12"/>
  <c r="T13"/>
  <c r="T14"/>
  <c r="T17"/>
  <c r="T18"/>
  <c r="T19"/>
  <c r="T20"/>
  <c r="T21"/>
  <c r="T22"/>
  <c r="T23"/>
  <c r="T24"/>
  <c r="T25"/>
  <c r="T26"/>
  <c r="T27"/>
  <c r="T28"/>
  <c r="T29"/>
  <c r="T30"/>
  <c r="T31"/>
  <c r="T32"/>
  <c r="T35"/>
  <c r="T36"/>
  <c r="T37"/>
  <c r="T38"/>
  <c r="T39"/>
  <c r="T40"/>
  <c r="T41"/>
  <c r="T42"/>
  <c r="T43"/>
  <c r="T44"/>
  <c r="T47"/>
  <c r="T48"/>
  <c r="T49"/>
  <c r="T50"/>
  <c r="T51"/>
  <c r="T52"/>
  <c r="T53"/>
  <c r="T54"/>
  <c r="T8"/>
  <c r="T7"/>
  <c r="C9"/>
  <c r="C10"/>
  <c r="C11"/>
  <c r="C12"/>
  <c r="C13"/>
  <c r="C14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9"/>
  <c r="C40"/>
  <c r="C41"/>
  <c r="C42"/>
  <c r="C43"/>
  <c r="C44"/>
  <c r="C45"/>
  <c r="C46"/>
  <c r="C47"/>
  <c r="C48"/>
  <c r="C49"/>
  <c r="C50"/>
  <c r="C51"/>
  <c r="C52"/>
  <c r="C53"/>
  <c r="C54"/>
  <c r="S53"/>
  <c r="S51"/>
  <c r="S49"/>
  <c r="S47"/>
  <c r="S43"/>
  <c r="S41"/>
  <c r="S39"/>
  <c r="S37"/>
  <c r="S35"/>
  <c r="S31"/>
  <c r="S29"/>
  <c r="S27"/>
  <c r="S25"/>
  <c r="S23"/>
  <c r="S21"/>
  <c r="S19"/>
  <c r="S17"/>
  <c r="S13"/>
  <c r="S11"/>
  <c r="S9"/>
  <c r="S7"/>
  <c r="B9"/>
  <c r="B11"/>
  <c r="B13"/>
  <c r="B15"/>
  <c r="B17"/>
  <c r="B19"/>
  <c r="B21"/>
  <c r="B23"/>
  <c r="B25"/>
  <c r="B27"/>
  <c r="B29"/>
  <c r="B31"/>
  <c r="B33"/>
  <c r="B35"/>
  <c r="B39"/>
  <c r="B41"/>
  <c r="B43"/>
  <c r="B45"/>
  <c r="B47"/>
  <c r="B49"/>
  <c r="B51"/>
  <c r="B53"/>
  <c r="C8"/>
  <c r="C7"/>
  <c r="B7"/>
  <c r="B7" i="21"/>
  <c r="C7"/>
  <c r="D7"/>
  <c r="B9"/>
  <c r="C9"/>
  <c r="D9"/>
  <c r="B11"/>
  <c r="C11"/>
  <c r="D11"/>
  <c r="B13"/>
  <c r="C13"/>
  <c r="D13"/>
  <c r="B15"/>
  <c r="C15"/>
  <c r="D15"/>
  <c r="B17"/>
  <c r="C17"/>
  <c r="D17"/>
  <c r="B19"/>
  <c r="C19"/>
  <c r="D19"/>
  <c r="B21"/>
  <c r="B23"/>
  <c r="C23"/>
  <c r="D23"/>
  <c r="B25"/>
  <c r="C25"/>
  <c r="D25"/>
  <c r="B27"/>
  <c r="C27"/>
  <c r="D27"/>
  <c r="B29"/>
  <c r="C29"/>
  <c r="D29"/>
  <c r="B31"/>
  <c r="C31"/>
  <c r="D31"/>
  <c r="B33"/>
  <c r="C33"/>
  <c r="D33"/>
  <c r="B35"/>
  <c r="C35"/>
  <c r="D35"/>
  <c r="B37"/>
  <c r="C37"/>
  <c r="D37"/>
  <c r="B39"/>
  <c r="C39"/>
  <c r="D39"/>
  <c r="B41"/>
  <c r="C41"/>
  <c r="D41"/>
  <c r="B43"/>
  <c r="C43"/>
  <c r="D43"/>
  <c r="B45"/>
  <c r="C45"/>
  <c r="D45"/>
  <c r="B47"/>
  <c r="C47"/>
  <c r="D47"/>
  <c r="B49"/>
  <c r="C49"/>
  <c r="D49"/>
  <c r="B51"/>
  <c r="C51"/>
  <c r="D51"/>
  <c r="B53"/>
  <c r="C53"/>
  <c r="D53"/>
  <c r="B55"/>
  <c r="C55"/>
  <c r="D55"/>
  <c r="B57"/>
  <c r="C57"/>
  <c r="D57"/>
  <c r="B59"/>
  <c r="C59"/>
  <c r="D59"/>
  <c r="D5"/>
  <c r="C5"/>
  <c r="B5"/>
  <c r="B10" i="20"/>
  <c r="C10"/>
  <c r="D10"/>
  <c r="B12"/>
  <c r="C12"/>
  <c r="D12"/>
  <c r="B14"/>
  <c r="C14"/>
  <c r="D14"/>
  <c r="B16"/>
  <c r="C16"/>
  <c r="D16"/>
  <c r="B18"/>
  <c r="C18"/>
  <c r="D18"/>
  <c r="B20"/>
  <c r="C20"/>
  <c r="D20"/>
  <c r="B22"/>
  <c r="C22"/>
  <c r="D22"/>
  <c r="B24"/>
  <c r="C24"/>
  <c r="D24"/>
  <c r="B26"/>
  <c r="C26"/>
  <c r="D26"/>
  <c r="B28"/>
  <c r="C28"/>
  <c r="D28"/>
  <c r="B30"/>
  <c r="C30"/>
  <c r="D30"/>
  <c r="B32"/>
  <c r="C32"/>
  <c r="D32"/>
  <c r="B34"/>
  <c r="C34"/>
  <c r="D34"/>
  <c r="B36"/>
  <c r="C36"/>
  <c r="D36"/>
  <c r="B38"/>
  <c r="C38"/>
  <c r="D38"/>
  <c r="B40"/>
  <c r="C40"/>
  <c r="D40"/>
  <c r="B42"/>
  <c r="C42"/>
  <c r="D42"/>
  <c r="B44"/>
  <c r="C44"/>
  <c r="D44"/>
  <c r="B46"/>
  <c r="C46"/>
  <c r="D46"/>
  <c r="B48"/>
  <c r="C48"/>
  <c r="D48"/>
  <c r="B50"/>
  <c r="C50"/>
  <c r="D50"/>
  <c r="B52"/>
  <c r="C52"/>
  <c r="D52"/>
  <c r="B54"/>
  <c r="C54"/>
  <c r="D54"/>
  <c r="B56"/>
  <c r="C56"/>
  <c r="D56"/>
  <c r="B58"/>
  <c r="C58"/>
  <c r="D58"/>
  <c r="B60"/>
  <c r="C60"/>
  <c r="D60"/>
  <c r="B62"/>
  <c r="C62"/>
  <c r="D62"/>
  <c r="B64"/>
  <c r="C64"/>
  <c r="D64"/>
  <c r="B66"/>
  <c r="C66"/>
  <c r="D66"/>
  <c r="B68"/>
  <c r="C68"/>
  <c r="D68"/>
  <c r="B70"/>
  <c r="C70"/>
  <c r="D70"/>
  <c r="B72"/>
  <c r="C72"/>
  <c r="D72"/>
  <c r="B74"/>
  <c r="C74"/>
  <c r="D74"/>
  <c r="B76"/>
  <c r="C76"/>
  <c r="D76"/>
  <c r="B78"/>
  <c r="C78"/>
  <c r="D78"/>
  <c r="D8"/>
  <c r="C8"/>
  <c r="B8"/>
  <c r="B7" i="27"/>
  <c r="B9"/>
  <c r="B11"/>
  <c r="B13"/>
  <c r="B15"/>
  <c r="B17"/>
  <c r="B19"/>
  <c r="B21"/>
  <c r="B23"/>
  <c r="B25"/>
  <c r="B27"/>
  <c r="B29"/>
  <c r="B31"/>
  <c r="B33"/>
  <c r="B35"/>
  <c r="B37"/>
  <c r="B39"/>
  <c r="B41"/>
  <c r="B43"/>
  <c r="B45"/>
  <c r="B47"/>
  <c r="B49"/>
  <c r="B51"/>
  <c r="B53"/>
  <c r="B55"/>
  <c r="B57"/>
  <c r="B59"/>
  <c r="B5"/>
  <c r="B8" i="26"/>
  <c r="B10"/>
  <c r="B12"/>
  <c r="B14"/>
  <c r="B16"/>
  <c r="B18"/>
  <c r="B20"/>
  <c r="B22"/>
  <c r="B24"/>
  <c r="B26"/>
  <c r="B28"/>
  <c r="B30"/>
  <c r="B32"/>
  <c r="B34"/>
  <c r="B36"/>
  <c r="B6"/>
  <c r="B7" i="25"/>
  <c r="B9"/>
  <c r="B11"/>
  <c r="B13"/>
  <c r="B15"/>
  <c r="B17"/>
  <c r="B19"/>
  <c r="B21"/>
  <c r="B23"/>
  <c r="B25"/>
  <c r="B27"/>
  <c r="B29"/>
  <c r="B31"/>
  <c r="B33"/>
  <c r="B35"/>
  <c r="B37"/>
  <c r="B39"/>
  <c r="B41"/>
  <c r="B43"/>
  <c r="B45"/>
  <c r="B47"/>
  <c r="B49"/>
  <c r="B51"/>
  <c r="B53"/>
  <c r="B55"/>
  <c r="B57"/>
  <c r="B59"/>
  <c r="B5"/>
  <c r="F12" i="26" l="1"/>
  <c r="F15"/>
  <c r="F20"/>
  <c r="F28"/>
  <c r="F31"/>
  <c r="G9"/>
  <c r="G18"/>
  <c r="G25"/>
  <c r="G34"/>
  <c r="F59" i="27"/>
  <c r="F31"/>
  <c r="F6"/>
  <c r="E56"/>
  <c r="E53"/>
  <c r="E48"/>
  <c r="E45"/>
  <c r="E40"/>
  <c r="E37"/>
  <c r="E28"/>
  <c r="E25"/>
  <c r="E20"/>
  <c r="E17"/>
  <c r="E12"/>
  <c r="H76" i="34"/>
  <c r="H40"/>
  <c r="H7"/>
  <c r="H69"/>
  <c r="H66"/>
  <c r="H61"/>
  <c r="H58"/>
  <c r="H50"/>
  <c r="H33"/>
  <c r="H30"/>
  <c r="H25"/>
  <c r="H22"/>
  <c r="H17"/>
  <c r="G73"/>
  <c r="G46"/>
  <c r="G37"/>
  <c r="G10"/>
  <c r="P65"/>
  <c r="P62"/>
  <c r="P53"/>
  <c r="P50"/>
  <c r="P33"/>
  <c r="P30"/>
  <c r="P21"/>
  <c r="P18"/>
  <c r="K29" i="26"/>
  <c r="K26"/>
  <c r="K17"/>
  <c r="G27" i="27"/>
  <c r="F15"/>
  <c r="F22"/>
  <c r="F34"/>
  <c r="F43"/>
  <c r="F50"/>
  <c r="G38"/>
  <c r="F59" i="25"/>
  <c r="F31"/>
  <c r="F6"/>
  <c r="E56"/>
  <c r="E53"/>
  <c r="E48"/>
  <c r="E45"/>
  <c r="E40"/>
  <c r="E37"/>
  <c r="E28"/>
  <c r="E25"/>
  <c r="E17"/>
  <c r="E12"/>
  <c r="G55"/>
  <c r="F15"/>
  <c r="F34"/>
  <c r="F43"/>
  <c r="H14" i="34"/>
  <c r="H53"/>
  <c r="O23"/>
  <c r="O47"/>
  <c r="F50" i="25"/>
  <c r="F22"/>
  <c r="I47" i="34"/>
  <c r="I27"/>
  <c r="I56"/>
  <c r="I20"/>
  <c r="I36"/>
  <c r="I63"/>
  <c r="I72"/>
  <c r="G55" i="27"/>
  <c r="G10"/>
  <c r="H43" i="34"/>
  <c r="G27" i="25"/>
  <c r="G38"/>
  <c r="J51" i="34"/>
  <c r="J32"/>
  <c r="I10"/>
  <c r="G10" i="25"/>
  <c r="J68" i="34"/>
  <c r="J15"/>
  <c r="N46" i="27" l="1"/>
  <c r="E9"/>
  <c r="N43"/>
  <c r="E9" i="25"/>
  <c r="N43"/>
  <c r="N46"/>
  <c r="H13" i="26" l="1"/>
  <c r="H29"/>
  <c r="O27" i="34"/>
  <c r="I32" i="26"/>
  <c r="O59" i="34"/>
  <c r="I23" i="26"/>
  <c r="O36" i="34"/>
  <c r="O15"/>
  <c r="N22" i="27"/>
  <c r="M49"/>
  <c r="N19"/>
  <c r="O55" i="34"/>
  <c r="O68"/>
  <c r="N63"/>
  <c r="N53"/>
  <c r="M40" i="25"/>
  <c r="M49"/>
  <c r="N19"/>
  <c r="N22"/>
  <c r="N31" i="34"/>
  <c r="N20"/>
  <c r="H46" i="25"/>
  <c r="M16"/>
  <c r="M25"/>
  <c r="K29"/>
  <c r="H46" i="27"/>
  <c r="H18"/>
  <c r="H18" i="25"/>
  <c r="K59" i="34"/>
  <c r="K23"/>
  <c r="I20" i="26" l="1"/>
  <c r="K29" i="27"/>
  <c r="K11"/>
  <c r="K35"/>
  <c r="I27" i="26"/>
  <c r="J20" i="27"/>
  <c r="M16"/>
  <c r="M25"/>
  <c r="K53"/>
  <c r="M40"/>
  <c r="J44"/>
  <c r="M71" i="34"/>
  <c r="M39"/>
  <c r="M12"/>
  <c r="L25"/>
  <c r="M44"/>
  <c r="L57"/>
  <c r="K35" i="25"/>
  <c r="K11"/>
  <c r="J44"/>
  <c r="J20"/>
  <c r="I11" i="26" l="1"/>
  <c r="I15"/>
  <c r="N33" i="33" l="1"/>
  <c r="N21"/>
  <c r="G33"/>
  <c r="G21"/>
  <c r="O53"/>
  <c r="O50"/>
  <c r="O39"/>
  <c r="O36"/>
  <c r="O27"/>
  <c r="O24"/>
  <c r="O13"/>
  <c r="O10"/>
  <c r="F53"/>
  <c r="F50"/>
  <c r="F39"/>
  <c r="F36"/>
  <c r="F27"/>
  <c r="F24"/>
  <c r="F13"/>
  <c r="F10"/>
  <c r="F68" i="9"/>
  <c r="F63"/>
  <c r="F60"/>
  <c r="F54"/>
  <c r="F52"/>
  <c r="F47"/>
  <c r="F44"/>
  <c r="F38"/>
  <c r="F36"/>
  <c r="F31"/>
  <c r="F28"/>
  <c r="F22"/>
  <c r="F20"/>
  <c r="F15"/>
  <c r="F12"/>
  <c r="F7"/>
  <c r="N48" i="31"/>
  <c r="N41"/>
  <c r="N38"/>
  <c r="N29"/>
  <c r="N14"/>
  <c r="G41"/>
  <c r="G38"/>
  <c r="O46"/>
  <c r="O32"/>
  <c r="O23"/>
  <c r="O9"/>
  <c r="F32"/>
  <c r="F23"/>
  <c r="N53" i="30"/>
  <c r="N44"/>
  <c r="N32"/>
  <c r="O50"/>
  <c r="O38"/>
  <c r="O35"/>
  <c r="O26"/>
  <c r="O23"/>
  <c r="O11"/>
  <c r="F50"/>
  <c r="F47"/>
  <c r="F38"/>
  <c r="F35"/>
  <c r="F26"/>
  <c r="F23"/>
  <c r="F11"/>
  <c r="G56" i="33"/>
  <c r="N56"/>
  <c r="H26"/>
  <c r="H37"/>
  <c r="M26"/>
  <c r="M37"/>
  <c r="G7"/>
  <c r="G16"/>
  <c r="G30"/>
  <c r="G42"/>
  <c r="G47"/>
  <c r="N7"/>
  <c r="N16"/>
  <c r="N30"/>
  <c r="N42"/>
  <c r="N47"/>
  <c r="H22" i="31"/>
  <c r="G26"/>
  <c r="N26"/>
  <c r="H10"/>
  <c r="G29" i="30"/>
  <c r="G41"/>
  <c r="G53"/>
  <c r="N29"/>
  <c r="N41"/>
  <c r="M12"/>
  <c r="M52" i="33"/>
  <c r="M11"/>
  <c r="H52"/>
  <c r="I15" i="31"/>
  <c r="G25" i="21"/>
  <c r="G28"/>
  <c r="G40"/>
  <c r="H31"/>
  <c r="H71" i="20"/>
  <c r="H63"/>
  <c r="H55"/>
  <c r="H45"/>
  <c r="H32"/>
  <c r="H24"/>
  <c r="H16"/>
  <c r="H52"/>
  <c r="H68"/>
  <c r="H19"/>
  <c r="H35"/>
  <c r="H60"/>
  <c r="H78"/>
  <c r="G12" i="21"/>
  <c r="G9"/>
  <c r="G53"/>
  <c r="G45"/>
  <c r="G56"/>
  <c r="H22"/>
  <c r="G17"/>
  <c r="G37"/>
  <c r="G48"/>
  <c r="H27" i="20"/>
  <c r="I27" i="21"/>
  <c r="H34"/>
  <c r="I39" i="20"/>
  <c r="I58"/>
  <c r="I48"/>
  <c r="I12"/>
  <c r="H59" i="21"/>
  <c r="H50"/>
  <c r="I75" i="20"/>
  <c r="H6" i="21"/>
  <c r="H15"/>
  <c r="I29" i="20"/>
  <c r="I22"/>
  <c r="K34"/>
  <c r="I9" i="21"/>
  <c r="K17" i="20"/>
  <c r="N14" i="32"/>
  <c r="N41"/>
  <c r="G41"/>
  <c r="O46"/>
  <c r="O35"/>
  <c r="O32"/>
  <c r="O23"/>
  <c r="O20"/>
  <c r="O9"/>
  <c r="F46"/>
  <c r="F35"/>
  <c r="F32"/>
  <c r="F23"/>
  <c r="F20"/>
  <c r="N42" i="23"/>
  <c r="N39"/>
  <c r="N15"/>
  <c r="G42"/>
  <c r="G39"/>
  <c r="O47"/>
  <c r="O36"/>
  <c r="O33"/>
  <c r="O24"/>
  <c r="O21"/>
  <c r="O10"/>
  <c r="F47"/>
  <c r="F36"/>
  <c r="F33"/>
  <c r="F24"/>
  <c r="F21"/>
  <c r="N48" i="32"/>
  <c r="G48"/>
  <c r="N49" i="23"/>
  <c r="G27"/>
  <c r="N26" i="32"/>
  <c r="N7"/>
  <c r="N29"/>
  <c r="G29"/>
  <c r="G30" i="23"/>
  <c r="G18"/>
  <c r="G17" i="32"/>
  <c r="H34" i="23"/>
  <c r="N30"/>
  <c r="N27"/>
  <c r="N8"/>
  <c r="N18"/>
  <c r="G49"/>
  <c r="M46"/>
  <c r="H23"/>
  <c r="N38" i="32"/>
  <c r="H45"/>
  <c r="G7"/>
  <c r="N17"/>
  <c r="M22"/>
  <c r="M11" i="23"/>
  <c r="M45" i="32"/>
  <c r="M10"/>
  <c r="G26"/>
  <c r="G38"/>
  <c r="M34" i="23"/>
  <c r="H46"/>
  <c r="H10" i="32"/>
  <c r="H33"/>
  <c r="H22"/>
  <c r="G20" i="30"/>
  <c r="G44"/>
  <c r="N20"/>
  <c r="M36"/>
  <c r="G32"/>
  <c r="M25"/>
  <c r="G18" i="9"/>
  <c r="G24"/>
  <c r="G34"/>
  <c r="G40"/>
  <c r="G50"/>
  <c r="G56"/>
  <c r="G66"/>
  <c r="M33" i="32"/>
  <c r="G9" i="9"/>
  <c r="G29" i="31"/>
  <c r="G8" i="30"/>
  <c r="N8"/>
  <c r="I55" i="21"/>
  <c r="H43"/>
  <c r="H9" i="20"/>
  <c r="I65"/>
  <c r="H11" i="33"/>
  <c r="M23" i="23"/>
  <c r="M10" i="31"/>
  <c r="H33"/>
  <c r="M45"/>
  <c r="N7"/>
  <c r="H45"/>
  <c r="H36" i="30"/>
  <c r="H25"/>
  <c r="H49"/>
  <c r="L18"/>
  <c r="K70" i="20"/>
  <c r="I37" i="21"/>
  <c r="K15" i="31"/>
  <c r="I40"/>
  <c r="L43" i="30"/>
  <c r="I43"/>
  <c r="O44" i="23" l="1"/>
  <c r="G15"/>
  <c r="O43" i="32"/>
  <c r="G14"/>
  <c r="H42" i="20"/>
  <c r="N17" i="30"/>
  <c r="G17"/>
  <c r="N17" i="31"/>
  <c r="G48"/>
  <c r="G17"/>
  <c r="G7"/>
  <c r="O43"/>
  <c r="G14"/>
  <c r="G8" i="23"/>
  <c r="F10"/>
  <c r="F44"/>
  <c r="H11"/>
  <c r="F43" i="32"/>
  <c r="F9"/>
  <c r="M49" i="30"/>
  <c r="H12"/>
  <c r="I18"/>
  <c r="M22" i="31"/>
  <c r="M33"/>
  <c r="K40"/>
  <c r="L45" i="33" l="1"/>
  <c r="I45"/>
  <c r="L18"/>
  <c r="K31"/>
  <c r="K53" i="20"/>
  <c r="L25"/>
  <c r="I16" i="23"/>
  <c r="K15" i="32"/>
  <c r="K40"/>
  <c r="I15"/>
  <c r="I40"/>
  <c r="K27"/>
  <c r="J27"/>
  <c r="H62" i="9"/>
  <c r="H44"/>
  <c r="H30"/>
  <c r="I53"/>
  <c r="I41" i="23"/>
  <c r="K41"/>
  <c r="J18" i="21"/>
  <c r="H12" i="9"/>
  <c r="J46" i="21"/>
  <c r="I18" i="33"/>
  <c r="J28" i="23"/>
  <c r="K16"/>
  <c r="K28"/>
  <c r="L61" i="20"/>
  <c r="I21" i="9"/>
  <c r="J31" i="33"/>
  <c r="K27" i="31"/>
  <c r="J27"/>
  <c r="J30" i="30"/>
  <c r="K30"/>
</calcChain>
</file>

<file path=xl/sharedStrings.xml><?xml version="1.0" encoding="utf-8"?>
<sst xmlns="http://schemas.openxmlformats.org/spreadsheetml/2006/main" count="1101" uniqueCount="749">
  <si>
    <t>十二</t>
    <phoneticPr fontId="2" type="noConversion"/>
  </si>
  <si>
    <t>十六</t>
    <phoneticPr fontId="2" type="noConversion"/>
  </si>
  <si>
    <t xml:space="preserve"> </t>
    <phoneticPr fontId="2" type="noConversion"/>
  </si>
  <si>
    <t>（一）第一次賽</t>
    <phoneticPr fontId="2" type="noConversion"/>
  </si>
  <si>
    <t>（一）</t>
    <phoneticPr fontId="2" type="noConversion"/>
  </si>
  <si>
    <t>（二）</t>
    <phoneticPr fontId="2" type="noConversion"/>
  </si>
  <si>
    <t>（三）</t>
    <phoneticPr fontId="2" type="noConversion"/>
  </si>
  <si>
    <t>（四）</t>
    <phoneticPr fontId="2" type="noConversion"/>
  </si>
  <si>
    <t>（五）</t>
    <phoneticPr fontId="2" type="noConversion"/>
  </si>
  <si>
    <t>（六）</t>
    <phoneticPr fontId="2" type="noConversion"/>
  </si>
  <si>
    <t>（七）</t>
    <phoneticPr fontId="2" type="noConversion"/>
  </si>
  <si>
    <t>（八）</t>
    <phoneticPr fontId="2" type="noConversion"/>
  </si>
  <si>
    <t>（九）</t>
    <phoneticPr fontId="2" type="noConversion"/>
  </si>
  <si>
    <t>（十）</t>
    <phoneticPr fontId="2" type="noConversion"/>
  </si>
  <si>
    <t>（十二）</t>
    <phoneticPr fontId="2" type="noConversion"/>
  </si>
  <si>
    <t>（十三）</t>
    <phoneticPr fontId="2" type="noConversion"/>
  </si>
  <si>
    <t>（十四）</t>
    <phoneticPr fontId="2" type="noConversion"/>
  </si>
  <si>
    <t>（十一）</t>
    <phoneticPr fontId="2" type="noConversion"/>
  </si>
  <si>
    <t>（二十）</t>
    <phoneticPr fontId="2" type="noConversion"/>
  </si>
  <si>
    <t>（廿二）</t>
    <phoneticPr fontId="2" type="noConversion"/>
  </si>
  <si>
    <t>（廿一）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</si>
  <si>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</si>
  <si>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</si>
  <si>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</si>
  <si>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</si>
  <si>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</si>
  <si>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</si>
  <si>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七</t>
    <phoneticPr fontId="2" type="noConversion"/>
  </si>
  <si>
    <t>八</t>
    <phoneticPr fontId="2" type="noConversion"/>
  </si>
  <si>
    <t>九</t>
    <phoneticPr fontId="2" type="noConversion"/>
  </si>
  <si>
    <t>十</t>
    <phoneticPr fontId="2" type="noConversion"/>
  </si>
  <si>
    <t>十一</t>
    <phoneticPr fontId="2" type="noConversion"/>
  </si>
  <si>
    <t>十三</t>
    <phoneticPr fontId="2" type="noConversion"/>
  </si>
  <si>
    <t>十四</t>
    <phoneticPr fontId="2" type="noConversion"/>
  </si>
  <si>
    <t>十五</t>
    <phoneticPr fontId="2" type="noConversion"/>
  </si>
  <si>
    <t>十七</t>
    <phoneticPr fontId="2" type="noConversion"/>
  </si>
  <si>
    <t>十八</t>
    <phoneticPr fontId="2" type="noConversion"/>
  </si>
  <si>
    <t>A</t>
    <phoneticPr fontId="2" type="noConversion"/>
  </si>
  <si>
    <t>B</t>
    <phoneticPr fontId="2" type="noConversion"/>
  </si>
  <si>
    <t>（二）第二次賽</t>
    <phoneticPr fontId="2" type="noConversion"/>
  </si>
  <si>
    <t>廿一</t>
    <phoneticPr fontId="2" type="noConversion"/>
  </si>
  <si>
    <t>廿二</t>
    <phoneticPr fontId="2" type="noConversion"/>
  </si>
  <si>
    <t>17</t>
    <phoneticPr fontId="2" type="noConversion"/>
  </si>
  <si>
    <t>1</t>
    <phoneticPr fontId="2" type="noConversion"/>
  </si>
  <si>
    <t>9</t>
    <phoneticPr fontId="2" type="noConversion"/>
  </si>
  <si>
    <t>2</t>
    <phoneticPr fontId="2" type="noConversion"/>
  </si>
  <si>
    <t>18</t>
    <phoneticPr fontId="2" type="noConversion"/>
  </si>
  <si>
    <t>19</t>
    <phoneticPr fontId="2" type="noConversion"/>
  </si>
  <si>
    <t>3</t>
    <phoneticPr fontId="2" type="noConversion"/>
  </si>
  <si>
    <t>11</t>
    <phoneticPr fontId="2" type="noConversion"/>
  </si>
  <si>
    <t>4</t>
    <phoneticPr fontId="2" type="noConversion"/>
  </si>
  <si>
    <t>20</t>
    <phoneticPr fontId="2" type="noConversion"/>
  </si>
  <si>
    <t>21</t>
    <phoneticPr fontId="2" type="noConversion"/>
  </si>
  <si>
    <t>5</t>
    <phoneticPr fontId="2" type="noConversion"/>
  </si>
  <si>
    <t>13</t>
    <phoneticPr fontId="2" type="noConversion"/>
  </si>
  <si>
    <t>6</t>
    <phoneticPr fontId="2" type="noConversion"/>
  </si>
  <si>
    <t>22</t>
    <phoneticPr fontId="2" type="noConversion"/>
  </si>
  <si>
    <t>23</t>
    <phoneticPr fontId="2" type="noConversion"/>
  </si>
  <si>
    <t>7</t>
    <phoneticPr fontId="2" type="noConversion"/>
  </si>
  <si>
    <t>15</t>
    <phoneticPr fontId="2" type="noConversion"/>
  </si>
  <si>
    <t>8</t>
    <phoneticPr fontId="2" type="noConversion"/>
  </si>
  <si>
    <t>24</t>
    <phoneticPr fontId="2" type="noConversion"/>
  </si>
  <si>
    <t>29</t>
    <phoneticPr fontId="2" type="noConversion"/>
  </si>
  <si>
    <t>14</t>
    <phoneticPr fontId="2" type="noConversion"/>
  </si>
  <si>
    <t>30</t>
    <phoneticPr fontId="2" type="noConversion"/>
  </si>
  <si>
    <t>16</t>
    <phoneticPr fontId="2" type="noConversion"/>
  </si>
  <si>
    <t>10</t>
    <phoneticPr fontId="2" type="noConversion"/>
  </si>
  <si>
    <t>(40)</t>
    <phoneticPr fontId="2" type="noConversion"/>
  </si>
  <si>
    <t>（27隊計25場取前四名）</t>
    <phoneticPr fontId="2" type="noConversion"/>
  </si>
  <si>
    <t>四、國女組團體賽 預賽</t>
    <phoneticPr fontId="2" type="noConversion"/>
  </si>
  <si>
    <t>二、高女組團體賽 預賽</t>
    <phoneticPr fontId="2" type="noConversion"/>
  </si>
  <si>
    <t>三、國男組團體賽 預賽</t>
    <phoneticPr fontId="2" type="noConversion"/>
  </si>
  <si>
    <t>一、高男組團體賽 預賽</t>
    <phoneticPr fontId="2" type="noConversion"/>
  </si>
  <si>
    <t>八、國女組個人雙打賽 預賽</t>
    <phoneticPr fontId="2" type="noConversion"/>
  </si>
  <si>
    <t>十一、國男組個人單打賽 預賽</t>
    <phoneticPr fontId="2" type="noConversion"/>
  </si>
  <si>
    <t>十二、國女組個人單打賽 預賽</t>
    <phoneticPr fontId="2" type="noConversion"/>
  </si>
  <si>
    <t>（23隊計21場取前四名）</t>
    <phoneticPr fontId="2" type="noConversion"/>
  </si>
  <si>
    <t>輪空</t>
  </si>
  <si>
    <t>日 期</t>
    <phoneticPr fontId="2" type="noConversion"/>
  </si>
  <si>
    <t>比賽
項目</t>
    <phoneticPr fontId="2" type="noConversion"/>
  </si>
  <si>
    <t>國中女子組</t>
    <phoneticPr fontId="2" type="noConversion"/>
  </si>
  <si>
    <t>高中女子組</t>
    <phoneticPr fontId="2" type="noConversion"/>
  </si>
  <si>
    <t>國中男子組</t>
    <phoneticPr fontId="2" type="noConversion"/>
  </si>
  <si>
    <t>高中男子組</t>
    <phoneticPr fontId="2" type="noConversion"/>
  </si>
  <si>
    <t>組</t>
    <phoneticPr fontId="2" type="noConversion"/>
  </si>
  <si>
    <t>場</t>
    <phoneticPr fontId="2" type="noConversion"/>
  </si>
  <si>
    <t>別</t>
    <phoneticPr fontId="2" type="noConversion"/>
  </si>
  <si>
    <t>次</t>
    <phoneticPr fontId="2" type="noConversion"/>
  </si>
  <si>
    <t>時</t>
    <phoneticPr fontId="2" type="noConversion"/>
  </si>
  <si>
    <t>間</t>
    <phoneticPr fontId="2" type="noConversion"/>
  </si>
  <si>
    <t>團一</t>
    <phoneticPr fontId="2" type="noConversion"/>
  </si>
  <si>
    <t>團二</t>
  </si>
  <si>
    <t>團二</t>
    <phoneticPr fontId="2" type="noConversion"/>
  </si>
  <si>
    <t>抽籤</t>
    <phoneticPr fontId="2" type="noConversion"/>
  </si>
  <si>
    <t>團體賽決賽抽籤</t>
    <phoneticPr fontId="2" type="noConversion"/>
  </si>
  <si>
    <t>個人賽決賽抽籤</t>
    <phoneticPr fontId="2" type="noConversion"/>
  </si>
  <si>
    <t>本次比賽使用12張球檯</t>
    <phoneticPr fontId="2" type="noConversion"/>
  </si>
  <si>
    <t>輪空</t>
    <phoneticPr fontId="2" type="noConversion"/>
  </si>
  <si>
    <t>廿五</t>
    <phoneticPr fontId="2" type="noConversion"/>
  </si>
  <si>
    <t>廿六</t>
    <phoneticPr fontId="2" type="noConversion"/>
  </si>
  <si>
    <t>廿三</t>
    <phoneticPr fontId="2" type="noConversion"/>
  </si>
  <si>
    <t>廿四</t>
    <phoneticPr fontId="2" type="noConversion"/>
  </si>
  <si>
    <t>(1)</t>
    <phoneticPr fontId="2" type="noConversion"/>
  </si>
  <si>
    <t>(25)</t>
    <phoneticPr fontId="2" type="noConversion"/>
  </si>
  <si>
    <t>(2)</t>
    <phoneticPr fontId="2" type="noConversion"/>
  </si>
  <si>
    <t>(3)</t>
    <phoneticPr fontId="2" type="noConversion"/>
  </si>
  <si>
    <t>(26)</t>
    <phoneticPr fontId="2" type="noConversion"/>
  </si>
  <si>
    <t>(4)</t>
    <phoneticPr fontId="2" type="noConversion"/>
  </si>
  <si>
    <t>(5)</t>
    <phoneticPr fontId="2" type="noConversion"/>
  </si>
  <si>
    <t>(27)</t>
    <phoneticPr fontId="2" type="noConversion"/>
  </si>
  <si>
    <t>(6)</t>
    <phoneticPr fontId="2" type="noConversion"/>
  </si>
  <si>
    <t>(7)</t>
    <phoneticPr fontId="2" type="noConversion"/>
  </si>
  <si>
    <t>(28)</t>
    <phoneticPr fontId="2" type="noConversion"/>
  </si>
  <si>
    <t>(8)</t>
    <phoneticPr fontId="2" type="noConversion"/>
  </si>
  <si>
    <t>(9)</t>
    <phoneticPr fontId="2" type="noConversion"/>
  </si>
  <si>
    <t>(29)</t>
    <phoneticPr fontId="2" type="noConversion"/>
  </si>
  <si>
    <t>(10)</t>
    <phoneticPr fontId="2" type="noConversion"/>
  </si>
  <si>
    <t>(11)</t>
    <phoneticPr fontId="2" type="noConversion"/>
  </si>
  <si>
    <t>(30)</t>
    <phoneticPr fontId="2" type="noConversion"/>
  </si>
  <si>
    <t>(12)</t>
    <phoneticPr fontId="2" type="noConversion"/>
  </si>
  <si>
    <t>(31)</t>
    <phoneticPr fontId="2" type="noConversion"/>
  </si>
  <si>
    <t>(14)</t>
    <phoneticPr fontId="2" type="noConversion"/>
  </si>
  <si>
    <t>(15)</t>
    <phoneticPr fontId="2" type="noConversion"/>
  </si>
  <si>
    <t>(32)</t>
    <phoneticPr fontId="2" type="noConversion"/>
  </si>
  <si>
    <t>(16)</t>
    <phoneticPr fontId="2" type="noConversion"/>
  </si>
  <si>
    <t>二十</t>
    <phoneticPr fontId="2" type="noConversion"/>
  </si>
  <si>
    <t>十九</t>
    <phoneticPr fontId="2" type="noConversion"/>
  </si>
  <si>
    <t xml:space="preserve">    (5)</t>
    <phoneticPr fontId="2" type="noConversion"/>
  </si>
  <si>
    <t>(21)</t>
    <phoneticPr fontId="2" type="noConversion"/>
  </si>
  <si>
    <t>(22)</t>
    <phoneticPr fontId="2" type="noConversion"/>
  </si>
  <si>
    <t>(33)</t>
    <phoneticPr fontId="2" type="noConversion"/>
  </si>
  <si>
    <t>(23)</t>
    <phoneticPr fontId="2" type="noConversion"/>
  </si>
  <si>
    <t xml:space="preserve">    (10)</t>
    <phoneticPr fontId="2" type="noConversion"/>
  </si>
  <si>
    <t>(24)</t>
    <phoneticPr fontId="2" type="noConversion"/>
  </si>
  <si>
    <t xml:space="preserve">    (12)</t>
    <phoneticPr fontId="2" type="noConversion"/>
  </si>
  <si>
    <t>(35)</t>
    <phoneticPr fontId="2" type="noConversion"/>
  </si>
  <si>
    <t>(36)</t>
    <phoneticPr fontId="2" type="noConversion"/>
  </si>
  <si>
    <t xml:space="preserve">    (13)</t>
    <phoneticPr fontId="2" type="noConversion"/>
  </si>
  <si>
    <t>(34)</t>
    <phoneticPr fontId="2" type="noConversion"/>
  </si>
  <si>
    <t xml:space="preserve">    (17)</t>
    <phoneticPr fontId="2" type="noConversion"/>
  </si>
  <si>
    <t xml:space="preserve">    (18)</t>
    <phoneticPr fontId="2" type="noConversion"/>
  </si>
  <si>
    <t>(32)</t>
  </si>
  <si>
    <t>(19)</t>
    <phoneticPr fontId="2" type="noConversion"/>
  </si>
  <si>
    <t xml:space="preserve">    (20)</t>
    <phoneticPr fontId="2" type="noConversion"/>
  </si>
  <si>
    <t>伍、高男組個人雙打賽 預賽</t>
    <phoneticPr fontId="2" type="noConversion"/>
  </si>
  <si>
    <t>（36組計34場取前16名）</t>
    <phoneticPr fontId="2" type="noConversion"/>
  </si>
  <si>
    <t>六、高女組個人雙打賽 預賽</t>
    <phoneticPr fontId="2" type="noConversion"/>
  </si>
  <si>
    <t>(17)</t>
    <phoneticPr fontId="2" type="noConversion"/>
  </si>
  <si>
    <t>(18)</t>
    <phoneticPr fontId="2" type="noConversion"/>
  </si>
  <si>
    <t>(20)</t>
    <phoneticPr fontId="2" type="noConversion"/>
  </si>
  <si>
    <t>(37)</t>
    <phoneticPr fontId="2" type="noConversion"/>
  </si>
  <si>
    <t>(38)</t>
    <phoneticPr fontId="2" type="noConversion"/>
  </si>
  <si>
    <t>七、國男組個人雙打賽 預賽</t>
    <phoneticPr fontId="2" type="noConversion"/>
  </si>
  <si>
    <t>（41名計39場取前16名）</t>
    <phoneticPr fontId="2" type="noConversion"/>
  </si>
  <si>
    <t>25</t>
    <phoneticPr fontId="2" type="noConversion"/>
  </si>
  <si>
    <t>26</t>
    <phoneticPr fontId="2" type="noConversion"/>
  </si>
  <si>
    <t>12</t>
    <phoneticPr fontId="2" type="noConversion"/>
  </si>
  <si>
    <t>（31組計29場取前16名）</t>
    <phoneticPr fontId="2" type="noConversion"/>
  </si>
  <si>
    <t>(13)</t>
    <phoneticPr fontId="2" type="noConversion"/>
  </si>
  <si>
    <t>（1）〜（12）</t>
    <phoneticPr fontId="2" type="noConversion"/>
  </si>
  <si>
    <t>（1）〜（4）</t>
    <phoneticPr fontId="2" type="noConversion"/>
  </si>
  <si>
    <t>（1）〜（16）</t>
    <phoneticPr fontId="2" type="noConversion"/>
  </si>
  <si>
    <t>C</t>
    <phoneticPr fontId="2" type="noConversion"/>
  </si>
  <si>
    <t>D</t>
    <phoneticPr fontId="2" type="noConversion"/>
  </si>
  <si>
    <t>（三）</t>
    <phoneticPr fontId="2" type="noConversion"/>
  </si>
  <si>
    <t>一</t>
    <phoneticPr fontId="2" type="noConversion"/>
  </si>
  <si>
    <t>（廿五）</t>
    <phoneticPr fontId="2" type="noConversion"/>
  </si>
  <si>
    <t>（廿五）</t>
    <phoneticPr fontId="2" type="noConversion"/>
  </si>
  <si>
    <t>六</t>
    <phoneticPr fontId="2" type="noConversion"/>
  </si>
  <si>
    <t>（四）</t>
    <phoneticPr fontId="2" type="noConversion"/>
  </si>
  <si>
    <t>廿一</t>
    <phoneticPr fontId="2" type="noConversion"/>
  </si>
  <si>
    <t>（十五）</t>
    <phoneticPr fontId="2" type="noConversion"/>
  </si>
  <si>
    <t>七</t>
    <phoneticPr fontId="2" type="noConversion"/>
  </si>
  <si>
    <t>（五）</t>
    <phoneticPr fontId="2" type="noConversion"/>
  </si>
  <si>
    <t>二</t>
    <phoneticPr fontId="2" type="noConversion"/>
  </si>
  <si>
    <t>十四</t>
    <phoneticPr fontId="2" type="noConversion"/>
  </si>
  <si>
    <t>（廿二）</t>
    <phoneticPr fontId="2" type="noConversion"/>
  </si>
  <si>
    <t>（六）</t>
    <phoneticPr fontId="2" type="noConversion"/>
  </si>
  <si>
    <t>十八</t>
    <phoneticPr fontId="2" type="noConversion"/>
  </si>
  <si>
    <t>八</t>
    <phoneticPr fontId="2" type="noConversion"/>
  </si>
  <si>
    <t xml:space="preserve"> </t>
    <phoneticPr fontId="2" type="noConversion"/>
  </si>
  <si>
    <t>（十六）</t>
    <phoneticPr fontId="2" type="noConversion"/>
  </si>
  <si>
    <t>（十七）</t>
    <phoneticPr fontId="2" type="noConversion"/>
  </si>
  <si>
    <t>（七）</t>
    <phoneticPr fontId="2" type="noConversion"/>
  </si>
  <si>
    <t>十九</t>
    <phoneticPr fontId="2" type="noConversion"/>
  </si>
  <si>
    <t>九</t>
    <phoneticPr fontId="2" type="noConversion"/>
  </si>
  <si>
    <t>（廿三）</t>
    <phoneticPr fontId="2" type="noConversion"/>
  </si>
  <si>
    <t>（廿三）</t>
    <phoneticPr fontId="2" type="noConversion"/>
  </si>
  <si>
    <t>十五</t>
    <phoneticPr fontId="2" type="noConversion"/>
  </si>
  <si>
    <t>（八）</t>
    <phoneticPr fontId="2" type="noConversion"/>
  </si>
  <si>
    <t>三</t>
    <phoneticPr fontId="2" type="noConversion"/>
  </si>
  <si>
    <t>（十八）</t>
    <phoneticPr fontId="2" type="noConversion"/>
  </si>
  <si>
    <t>（九）</t>
    <phoneticPr fontId="2" type="noConversion"/>
  </si>
  <si>
    <t>廿二</t>
    <phoneticPr fontId="2" type="noConversion"/>
  </si>
  <si>
    <t xml:space="preserve"> </t>
    <phoneticPr fontId="2" type="noConversion"/>
  </si>
  <si>
    <t>十一</t>
    <phoneticPr fontId="2" type="noConversion"/>
  </si>
  <si>
    <t>（十）</t>
    <phoneticPr fontId="2" type="noConversion"/>
  </si>
  <si>
    <t>（廿六）</t>
    <phoneticPr fontId="2" type="noConversion"/>
  </si>
  <si>
    <t>四</t>
    <phoneticPr fontId="2" type="noConversion"/>
  </si>
  <si>
    <t>十六</t>
    <phoneticPr fontId="2" type="noConversion"/>
  </si>
  <si>
    <t>（十九）</t>
    <phoneticPr fontId="2" type="noConversion"/>
  </si>
  <si>
    <t>（十一）</t>
    <phoneticPr fontId="2" type="noConversion"/>
  </si>
  <si>
    <t>二十</t>
    <phoneticPr fontId="2" type="noConversion"/>
  </si>
  <si>
    <t>十二</t>
    <phoneticPr fontId="2" type="noConversion"/>
  </si>
  <si>
    <t>（廿四）</t>
    <phoneticPr fontId="2" type="noConversion"/>
  </si>
  <si>
    <t>（廿四）</t>
    <phoneticPr fontId="2" type="noConversion"/>
  </si>
  <si>
    <t>（十二）</t>
    <phoneticPr fontId="2" type="noConversion"/>
  </si>
  <si>
    <t>（二十）</t>
    <phoneticPr fontId="2" type="noConversion"/>
  </si>
  <si>
    <t>（13隊計11場取前四名）</t>
    <phoneticPr fontId="2" type="noConversion"/>
  </si>
  <si>
    <t>（9隊計7場取前四名）</t>
    <phoneticPr fontId="2" type="noConversion"/>
  </si>
  <si>
    <t>（廿九）</t>
    <phoneticPr fontId="2" type="noConversion"/>
  </si>
  <si>
    <t>（卅三）</t>
    <phoneticPr fontId="2" type="noConversion"/>
  </si>
  <si>
    <t>（三十）</t>
    <phoneticPr fontId="2" type="noConversion"/>
  </si>
  <si>
    <t>（卅一）</t>
    <phoneticPr fontId="2" type="noConversion"/>
  </si>
  <si>
    <t>（卅四）</t>
    <phoneticPr fontId="2" type="noConversion"/>
  </si>
  <si>
    <t>（廿七）</t>
    <phoneticPr fontId="2" type="noConversion"/>
  </si>
  <si>
    <t>（卅二）</t>
    <phoneticPr fontId="2" type="noConversion"/>
  </si>
  <si>
    <t>（廿八）</t>
    <phoneticPr fontId="2" type="noConversion"/>
  </si>
  <si>
    <t>29～32敗</t>
    <phoneticPr fontId="2" type="noConversion"/>
  </si>
  <si>
    <t>廿七</t>
    <phoneticPr fontId="2" type="noConversion"/>
  </si>
  <si>
    <t>廿八</t>
    <phoneticPr fontId="2" type="noConversion"/>
  </si>
  <si>
    <t>廿九</t>
    <phoneticPr fontId="2" type="noConversion"/>
  </si>
  <si>
    <t>三十</t>
    <phoneticPr fontId="2" type="noConversion"/>
  </si>
  <si>
    <t>（34隊計32場取前四名）</t>
    <phoneticPr fontId="2" type="noConversion"/>
  </si>
  <si>
    <t>（30隊計28場取前四名）</t>
    <phoneticPr fontId="2" type="noConversion"/>
  </si>
  <si>
    <t>（27組計25場取前16名）</t>
    <phoneticPr fontId="2" type="noConversion"/>
  </si>
  <si>
    <t>(41)</t>
    <phoneticPr fontId="2" type="noConversion"/>
  </si>
  <si>
    <t>(43)</t>
    <phoneticPr fontId="2" type="noConversion"/>
  </si>
  <si>
    <t>(45)</t>
    <phoneticPr fontId="2" type="noConversion"/>
  </si>
  <si>
    <t>(46)</t>
    <phoneticPr fontId="2" type="noConversion"/>
  </si>
  <si>
    <t>(39)</t>
    <phoneticPr fontId="2" type="noConversion"/>
  </si>
  <si>
    <t>(42)</t>
    <phoneticPr fontId="2" type="noConversion"/>
  </si>
  <si>
    <t>(44)</t>
    <phoneticPr fontId="2" type="noConversion"/>
  </si>
  <si>
    <t>（45組計43場取前16名）</t>
    <phoneticPr fontId="2" type="noConversion"/>
  </si>
  <si>
    <t>（44名計42場取前16名）</t>
    <phoneticPr fontId="2" type="noConversion"/>
  </si>
  <si>
    <t>32</t>
    <phoneticPr fontId="2" type="noConversion"/>
  </si>
  <si>
    <t>十、高女組個人單打賽 預賽</t>
    <phoneticPr fontId="2" type="noConversion"/>
  </si>
  <si>
    <t>27</t>
    <phoneticPr fontId="2" type="noConversion"/>
  </si>
  <si>
    <t>28</t>
    <phoneticPr fontId="2" type="noConversion"/>
  </si>
  <si>
    <t>（51名計49場取前16名）</t>
    <phoneticPr fontId="2" type="noConversion"/>
  </si>
  <si>
    <t>中華民國103年全國中等學校運動會桌球項目預賽比賽時間表</t>
    <phoneticPr fontId="2" type="noConversion"/>
  </si>
  <si>
    <t>21〜-24敗</t>
    <phoneticPr fontId="2" type="noConversion"/>
  </si>
  <si>
    <t>4月19日</t>
    <phoneticPr fontId="2" type="noConversion"/>
  </si>
  <si>
    <t>4月20日</t>
    <phoneticPr fontId="2" type="noConversion"/>
  </si>
  <si>
    <t>4月21日</t>
    <phoneticPr fontId="2" type="noConversion"/>
  </si>
  <si>
    <t>（六）</t>
    <phoneticPr fontId="2" type="noConversion"/>
  </si>
  <si>
    <t>（五）</t>
    <phoneticPr fontId="2" type="noConversion"/>
  </si>
  <si>
    <t>（七）</t>
    <phoneticPr fontId="2" type="noConversion"/>
  </si>
  <si>
    <t>（八）</t>
    <phoneticPr fontId="2" type="noConversion"/>
  </si>
  <si>
    <t>（九）</t>
    <phoneticPr fontId="2" type="noConversion"/>
  </si>
  <si>
    <t>（十）</t>
    <phoneticPr fontId="2" type="noConversion"/>
  </si>
  <si>
    <t>（十一）</t>
    <phoneticPr fontId="2" type="noConversion"/>
  </si>
  <si>
    <t>（十二）</t>
    <phoneticPr fontId="2" type="noConversion"/>
  </si>
  <si>
    <t>（十三）</t>
    <phoneticPr fontId="2" type="noConversion"/>
  </si>
  <si>
    <t>（十四）</t>
    <phoneticPr fontId="2" type="noConversion"/>
  </si>
  <si>
    <t>（十五）</t>
    <phoneticPr fontId="2" type="noConversion"/>
  </si>
  <si>
    <t>（十六）</t>
    <phoneticPr fontId="2" type="noConversion"/>
  </si>
  <si>
    <t>（十七）</t>
    <phoneticPr fontId="2" type="noConversion"/>
  </si>
  <si>
    <t>（十八）</t>
    <phoneticPr fontId="2" type="noConversion"/>
  </si>
  <si>
    <t>（十九）</t>
    <phoneticPr fontId="2" type="noConversion"/>
  </si>
  <si>
    <t>（廿五）〜（廿六）</t>
    <phoneticPr fontId="2" type="noConversion"/>
  </si>
  <si>
    <t>（卅三）〜（卅四）</t>
    <phoneticPr fontId="2" type="noConversion"/>
  </si>
  <si>
    <t>（17）〜（32）</t>
    <phoneticPr fontId="2" type="noConversion"/>
  </si>
  <si>
    <t>（33）〜（40）</t>
    <phoneticPr fontId="2" type="noConversion"/>
  </si>
  <si>
    <t>（41）〜（44）</t>
    <phoneticPr fontId="2" type="noConversion"/>
  </si>
  <si>
    <t>（45）〜（46）</t>
    <phoneticPr fontId="2" type="noConversion"/>
  </si>
  <si>
    <t>（13）〜（28）</t>
    <phoneticPr fontId="2" type="noConversion"/>
  </si>
  <si>
    <t>（29）〜（36）</t>
    <phoneticPr fontId="2" type="noConversion"/>
  </si>
  <si>
    <t>（37）〜（40）</t>
    <phoneticPr fontId="2" type="noConversion"/>
  </si>
  <si>
    <t>（41）〜（42）</t>
    <phoneticPr fontId="2" type="noConversion"/>
  </si>
  <si>
    <t>1〜20</t>
    <phoneticPr fontId="2" type="noConversion"/>
  </si>
  <si>
    <t>21〜36</t>
    <phoneticPr fontId="2" type="noConversion"/>
  </si>
  <si>
    <t>37〜44</t>
    <phoneticPr fontId="2" type="noConversion"/>
  </si>
  <si>
    <t>45〜48</t>
    <phoneticPr fontId="2" type="noConversion"/>
  </si>
  <si>
    <t>49〜50</t>
    <phoneticPr fontId="2" type="noConversion"/>
  </si>
  <si>
    <t>1〜16</t>
    <phoneticPr fontId="2" type="noConversion"/>
  </si>
  <si>
    <t>17〜24</t>
    <phoneticPr fontId="2" type="noConversion"/>
  </si>
  <si>
    <t>25〜28</t>
    <phoneticPr fontId="2" type="noConversion"/>
  </si>
  <si>
    <t>29〜30</t>
    <phoneticPr fontId="2" type="noConversion"/>
  </si>
  <si>
    <t>雙打</t>
    <phoneticPr fontId="2" type="noConversion"/>
  </si>
  <si>
    <t>單打</t>
    <phoneticPr fontId="2" type="noConversion"/>
  </si>
  <si>
    <t>13〜28</t>
    <phoneticPr fontId="2" type="noConversion"/>
  </si>
  <si>
    <t>29〜36</t>
    <phoneticPr fontId="2" type="noConversion"/>
  </si>
  <si>
    <t>37〜40</t>
    <phoneticPr fontId="2" type="noConversion"/>
  </si>
  <si>
    <t>41〜42</t>
    <phoneticPr fontId="2" type="noConversion"/>
  </si>
  <si>
    <t>1〜12</t>
    <phoneticPr fontId="2" type="noConversion"/>
  </si>
  <si>
    <t>（5）〜（20）</t>
    <phoneticPr fontId="2" type="noConversion"/>
  </si>
  <si>
    <t>（13）〜（20）</t>
    <phoneticPr fontId="2" type="noConversion"/>
  </si>
  <si>
    <t>（21）〜（28）</t>
    <phoneticPr fontId="2" type="noConversion"/>
  </si>
  <si>
    <t>（21）〜（24）</t>
    <phoneticPr fontId="2" type="noConversion"/>
  </si>
  <si>
    <t>（29）〜（32）</t>
    <phoneticPr fontId="2" type="noConversion"/>
  </si>
  <si>
    <t>（25）〜（26）</t>
    <phoneticPr fontId="2" type="noConversion"/>
  </si>
  <si>
    <t>（33）〜（34）</t>
    <phoneticPr fontId="2" type="noConversion"/>
  </si>
  <si>
    <t>（一）〜（十四）</t>
    <phoneticPr fontId="2" type="noConversion"/>
  </si>
  <si>
    <t>（十五）〜（十六）</t>
    <phoneticPr fontId="2" type="noConversion"/>
  </si>
  <si>
    <t>（一）〜（六）</t>
    <phoneticPr fontId="2" type="noConversion"/>
  </si>
  <si>
    <t>（一）〜（八）</t>
    <phoneticPr fontId="2" type="noConversion"/>
  </si>
  <si>
    <t>（一）〜（十二）</t>
    <phoneticPr fontId="2" type="noConversion"/>
  </si>
  <si>
    <t>（九）〜（十）</t>
    <phoneticPr fontId="2" type="noConversion"/>
  </si>
  <si>
    <t>（十七）〜（二十）</t>
    <phoneticPr fontId="2" type="noConversion"/>
  </si>
  <si>
    <t>（七）〜（十二）</t>
    <phoneticPr fontId="2" type="noConversion"/>
  </si>
  <si>
    <t>（廿一）〜（廿八）</t>
    <phoneticPr fontId="2" type="noConversion"/>
  </si>
  <si>
    <t>（十三）〜（十六）</t>
    <phoneticPr fontId="2" type="noConversion"/>
  </si>
  <si>
    <t>（十三）〜（二十）</t>
    <phoneticPr fontId="2" type="noConversion"/>
  </si>
  <si>
    <t>（十一）〜（十二）</t>
    <phoneticPr fontId="2" type="noConversion"/>
  </si>
  <si>
    <t>（廿一）〜（廿四）</t>
    <phoneticPr fontId="2" type="noConversion"/>
  </si>
  <si>
    <t>（廿九）〜（卅二）</t>
    <phoneticPr fontId="2" type="noConversion"/>
  </si>
  <si>
    <t>一〜四</t>
    <phoneticPr fontId="2" type="noConversion"/>
  </si>
  <si>
    <t>十三〜二十</t>
    <phoneticPr fontId="2" type="noConversion"/>
  </si>
  <si>
    <t>五〜十二</t>
    <phoneticPr fontId="2" type="noConversion"/>
  </si>
  <si>
    <t>廿一〜廿四</t>
    <phoneticPr fontId="2" type="noConversion"/>
  </si>
  <si>
    <t>（十三）〜（十四）</t>
    <phoneticPr fontId="2" type="noConversion"/>
  </si>
  <si>
    <t>十三〜十六</t>
    <phoneticPr fontId="2" type="noConversion"/>
  </si>
  <si>
    <t>十七〜二十</t>
    <phoneticPr fontId="2" type="noConversion"/>
  </si>
  <si>
    <t>五〜八</t>
    <phoneticPr fontId="2" type="noConversion"/>
  </si>
  <si>
    <t>廿一〜廿二</t>
    <phoneticPr fontId="2" type="noConversion"/>
  </si>
  <si>
    <t>九〜十</t>
    <phoneticPr fontId="2" type="noConversion"/>
  </si>
  <si>
    <t>廿九〜三十</t>
    <phoneticPr fontId="2" type="noConversion"/>
  </si>
  <si>
    <t>一〜十二</t>
    <phoneticPr fontId="2" type="noConversion"/>
  </si>
  <si>
    <t>（28隊計26場取前四名）</t>
    <phoneticPr fontId="2" type="noConversion"/>
  </si>
  <si>
    <t>（24隊計22場取前四名）</t>
    <phoneticPr fontId="2" type="noConversion"/>
  </si>
  <si>
    <t>十</t>
    <phoneticPr fontId="2" type="noConversion"/>
  </si>
  <si>
    <t>十七</t>
    <phoneticPr fontId="2" type="noConversion"/>
  </si>
  <si>
    <t>（一）</t>
    <phoneticPr fontId="2" type="noConversion"/>
  </si>
  <si>
    <t>（九）</t>
    <phoneticPr fontId="2" type="noConversion"/>
  </si>
  <si>
    <t>（二）</t>
    <phoneticPr fontId="2" type="noConversion"/>
  </si>
  <si>
    <t>五</t>
    <phoneticPr fontId="2" type="noConversion"/>
  </si>
  <si>
    <t>A1</t>
    <phoneticPr fontId="2" type="noConversion"/>
  </si>
  <si>
    <t>（十三）</t>
    <phoneticPr fontId="2" type="noConversion"/>
  </si>
  <si>
    <t>一</t>
    <phoneticPr fontId="2" type="noConversion"/>
  </si>
  <si>
    <t>（三）</t>
    <phoneticPr fontId="2" type="noConversion"/>
  </si>
  <si>
    <t>九</t>
    <phoneticPr fontId="2" type="noConversion"/>
  </si>
  <si>
    <t>A</t>
    <phoneticPr fontId="2" type="noConversion"/>
  </si>
  <si>
    <t>B</t>
    <phoneticPr fontId="2" type="noConversion"/>
  </si>
  <si>
    <t>（十）</t>
    <phoneticPr fontId="2" type="noConversion"/>
  </si>
  <si>
    <t>二</t>
    <phoneticPr fontId="2" type="noConversion"/>
  </si>
  <si>
    <t>（四）</t>
    <phoneticPr fontId="2" type="noConversion"/>
  </si>
  <si>
    <t>六</t>
    <phoneticPr fontId="2" type="noConversion"/>
  </si>
  <si>
    <t>（五）</t>
    <phoneticPr fontId="2" type="noConversion"/>
  </si>
  <si>
    <t>七</t>
    <phoneticPr fontId="2" type="noConversion"/>
  </si>
  <si>
    <t>（十一）</t>
    <phoneticPr fontId="2" type="noConversion"/>
  </si>
  <si>
    <t>三</t>
    <phoneticPr fontId="2" type="noConversion"/>
  </si>
  <si>
    <t>（六）</t>
    <phoneticPr fontId="2" type="noConversion"/>
  </si>
  <si>
    <t>十</t>
    <phoneticPr fontId="2" type="noConversion"/>
  </si>
  <si>
    <t>（十四）</t>
    <phoneticPr fontId="2" type="noConversion"/>
  </si>
  <si>
    <t>四</t>
    <phoneticPr fontId="2" type="noConversion"/>
  </si>
  <si>
    <t>（七）</t>
    <phoneticPr fontId="2" type="noConversion"/>
  </si>
  <si>
    <t>B1</t>
    <phoneticPr fontId="2" type="noConversion"/>
  </si>
  <si>
    <t>八</t>
    <phoneticPr fontId="2" type="noConversion"/>
  </si>
  <si>
    <t>（十二）</t>
    <phoneticPr fontId="2" type="noConversion"/>
  </si>
  <si>
    <t>（八）</t>
    <phoneticPr fontId="2" type="noConversion"/>
  </si>
  <si>
    <t>(13)</t>
    <phoneticPr fontId="2" type="noConversion"/>
  </si>
  <si>
    <t>(1)</t>
    <phoneticPr fontId="2" type="noConversion"/>
  </si>
  <si>
    <t>(21)</t>
    <phoneticPr fontId="2" type="noConversion"/>
  </si>
  <si>
    <t>(2)</t>
    <phoneticPr fontId="2" type="noConversion"/>
  </si>
  <si>
    <t>(14)</t>
    <phoneticPr fontId="2" type="noConversion"/>
  </si>
  <si>
    <t>(3)</t>
    <phoneticPr fontId="2" type="noConversion"/>
  </si>
  <si>
    <t>(25)</t>
    <phoneticPr fontId="2" type="noConversion"/>
  </si>
  <si>
    <t>(4)</t>
    <phoneticPr fontId="2" type="noConversion"/>
  </si>
  <si>
    <t>(15)</t>
    <phoneticPr fontId="2" type="noConversion"/>
  </si>
  <si>
    <t>(5)</t>
    <phoneticPr fontId="2" type="noConversion"/>
  </si>
  <si>
    <t>(22)</t>
    <phoneticPr fontId="2" type="noConversion"/>
  </si>
  <si>
    <t>(6)</t>
    <phoneticPr fontId="2" type="noConversion"/>
  </si>
  <si>
    <t>(16)</t>
    <phoneticPr fontId="2" type="noConversion"/>
  </si>
  <si>
    <t>(17)</t>
    <phoneticPr fontId="2" type="noConversion"/>
  </si>
  <si>
    <t>(7)</t>
    <phoneticPr fontId="2" type="noConversion"/>
  </si>
  <si>
    <t>(23)</t>
    <phoneticPr fontId="2" type="noConversion"/>
  </si>
  <si>
    <t>(8)</t>
    <phoneticPr fontId="2" type="noConversion"/>
  </si>
  <si>
    <t>(18)</t>
    <phoneticPr fontId="2" type="noConversion"/>
  </si>
  <si>
    <t>(9)</t>
    <phoneticPr fontId="2" type="noConversion"/>
  </si>
  <si>
    <t>(26)</t>
    <phoneticPr fontId="2" type="noConversion"/>
  </si>
  <si>
    <t>B</t>
    <phoneticPr fontId="2" type="noConversion"/>
  </si>
  <si>
    <t>(10)</t>
    <phoneticPr fontId="2" type="noConversion"/>
  </si>
  <si>
    <t>(19)</t>
    <phoneticPr fontId="2" type="noConversion"/>
  </si>
  <si>
    <t>(11)</t>
    <phoneticPr fontId="2" type="noConversion"/>
  </si>
  <si>
    <t>(24)</t>
    <phoneticPr fontId="2" type="noConversion"/>
  </si>
  <si>
    <t>(12)</t>
    <phoneticPr fontId="2" type="noConversion"/>
  </si>
  <si>
    <t>(20)</t>
    <phoneticPr fontId="2" type="noConversion"/>
  </si>
  <si>
    <t>29～34敗</t>
  </si>
  <si>
    <t>（14）</t>
    <phoneticPr fontId="2" type="noConversion"/>
  </si>
  <si>
    <t>（1）</t>
    <phoneticPr fontId="2" type="noConversion"/>
  </si>
  <si>
    <t>（15）</t>
    <phoneticPr fontId="2" type="noConversion"/>
  </si>
  <si>
    <t>（3）</t>
    <phoneticPr fontId="2" type="noConversion"/>
  </si>
  <si>
    <t>（2）</t>
    <phoneticPr fontId="2" type="noConversion"/>
  </si>
  <si>
    <t>（13）</t>
    <phoneticPr fontId="2" type="noConversion"/>
  </si>
  <si>
    <t>（37）</t>
    <phoneticPr fontId="2" type="noConversion"/>
  </si>
  <si>
    <t>（30）</t>
    <phoneticPr fontId="2" type="noConversion"/>
  </si>
  <si>
    <t>（41）</t>
    <phoneticPr fontId="2" type="noConversion"/>
  </si>
  <si>
    <t>（16）</t>
    <phoneticPr fontId="2" type="noConversion"/>
  </si>
  <si>
    <t>（17）</t>
    <phoneticPr fontId="2" type="noConversion"/>
  </si>
  <si>
    <t>（31）</t>
    <phoneticPr fontId="2" type="noConversion"/>
  </si>
  <si>
    <t>（4）</t>
    <phoneticPr fontId="2" type="noConversion"/>
  </si>
  <si>
    <t>（5）</t>
    <phoneticPr fontId="2" type="noConversion"/>
  </si>
  <si>
    <t>（18）</t>
    <phoneticPr fontId="2" type="noConversion"/>
  </si>
  <si>
    <t>（19）</t>
    <phoneticPr fontId="2" type="noConversion"/>
  </si>
  <si>
    <t>（6）</t>
    <phoneticPr fontId="2" type="noConversion"/>
  </si>
  <si>
    <t>（20）</t>
    <phoneticPr fontId="2" type="noConversion"/>
  </si>
  <si>
    <t>（7）</t>
    <phoneticPr fontId="2" type="noConversion"/>
  </si>
  <si>
    <t>（21）</t>
    <phoneticPr fontId="2" type="noConversion"/>
  </si>
  <si>
    <t>（22）</t>
    <phoneticPr fontId="2" type="noConversion"/>
  </si>
  <si>
    <t>（39）</t>
    <phoneticPr fontId="2" type="noConversion"/>
  </si>
  <si>
    <t>（23）</t>
    <phoneticPr fontId="2" type="noConversion"/>
  </si>
  <si>
    <t>（8）</t>
    <phoneticPr fontId="2" type="noConversion"/>
  </si>
  <si>
    <t>（9）</t>
    <phoneticPr fontId="2" type="noConversion"/>
  </si>
  <si>
    <t>（34）</t>
    <phoneticPr fontId="2" type="noConversion"/>
  </si>
  <si>
    <t>（24）</t>
    <phoneticPr fontId="2" type="noConversion"/>
  </si>
  <si>
    <t>（42）</t>
    <phoneticPr fontId="2" type="noConversion"/>
  </si>
  <si>
    <t>（25）</t>
    <phoneticPr fontId="2" type="noConversion"/>
  </si>
  <si>
    <t>（10）</t>
    <phoneticPr fontId="2" type="noConversion"/>
  </si>
  <si>
    <t>（11）</t>
    <phoneticPr fontId="2" type="noConversion"/>
  </si>
  <si>
    <t>（35）</t>
    <phoneticPr fontId="2" type="noConversion"/>
  </si>
  <si>
    <t>（26）</t>
    <phoneticPr fontId="2" type="noConversion"/>
  </si>
  <si>
    <t>（27）</t>
    <phoneticPr fontId="2" type="noConversion"/>
  </si>
  <si>
    <t>（12）</t>
    <phoneticPr fontId="2" type="noConversion"/>
  </si>
  <si>
    <t>（28）</t>
    <phoneticPr fontId="2" type="noConversion"/>
  </si>
  <si>
    <t>（38）</t>
    <phoneticPr fontId="2" type="noConversion"/>
  </si>
  <si>
    <t>C1</t>
    <phoneticPr fontId="2" type="noConversion"/>
  </si>
  <si>
    <t>D1</t>
    <phoneticPr fontId="2" type="noConversion"/>
  </si>
  <si>
    <t>（40）</t>
    <phoneticPr fontId="2" type="noConversion"/>
  </si>
  <si>
    <t>1</t>
    <phoneticPr fontId="2" type="noConversion"/>
  </si>
  <si>
    <t>13</t>
    <phoneticPr fontId="2" type="noConversion"/>
  </si>
  <si>
    <t>14</t>
    <phoneticPr fontId="2" type="noConversion"/>
  </si>
  <si>
    <t>37</t>
    <phoneticPr fontId="2" type="noConversion"/>
  </si>
  <si>
    <t>15</t>
    <phoneticPr fontId="2" type="noConversion"/>
  </si>
  <si>
    <t>2</t>
    <phoneticPr fontId="2" type="noConversion"/>
  </si>
  <si>
    <t>30</t>
    <phoneticPr fontId="2" type="noConversion"/>
  </si>
  <si>
    <t>3</t>
    <phoneticPr fontId="2" type="noConversion"/>
  </si>
  <si>
    <t>16</t>
    <phoneticPr fontId="2" type="noConversion"/>
  </si>
  <si>
    <t>17</t>
    <phoneticPr fontId="2" type="noConversion"/>
  </si>
  <si>
    <t>4</t>
    <phoneticPr fontId="2" type="noConversion"/>
  </si>
  <si>
    <t>31</t>
    <phoneticPr fontId="2" type="noConversion"/>
  </si>
  <si>
    <t>5</t>
    <phoneticPr fontId="2" type="noConversion"/>
  </si>
  <si>
    <t>18</t>
    <phoneticPr fontId="2" type="noConversion"/>
  </si>
  <si>
    <t>38</t>
    <phoneticPr fontId="2" type="noConversion"/>
  </si>
  <si>
    <t>19</t>
    <phoneticPr fontId="2" type="noConversion"/>
  </si>
  <si>
    <t>6</t>
    <phoneticPr fontId="2" type="noConversion"/>
  </si>
  <si>
    <t>20</t>
    <phoneticPr fontId="2" type="noConversion"/>
  </si>
  <si>
    <t>21</t>
    <phoneticPr fontId="2" type="noConversion"/>
  </si>
  <si>
    <t>7</t>
    <phoneticPr fontId="2" type="noConversion"/>
  </si>
  <si>
    <t>22</t>
    <phoneticPr fontId="2" type="noConversion"/>
  </si>
  <si>
    <t>39</t>
    <phoneticPr fontId="2" type="noConversion"/>
  </si>
  <si>
    <t>23</t>
    <phoneticPr fontId="2" type="noConversion"/>
  </si>
  <si>
    <t>8</t>
    <phoneticPr fontId="2" type="noConversion"/>
  </si>
  <si>
    <t>9</t>
    <phoneticPr fontId="2" type="noConversion"/>
  </si>
  <si>
    <t>34</t>
    <phoneticPr fontId="2" type="noConversion"/>
  </si>
  <si>
    <t>24</t>
    <phoneticPr fontId="2" type="noConversion"/>
  </si>
  <si>
    <t>25</t>
    <phoneticPr fontId="2" type="noConversion"/>
  </si>
  <si>
    <t>42</t>
    <phoneticPr fontId="2" type="noConversion"/>
  </si>
  <si>
    <t>41</t>
    <phoneticPr fontId="2" type="noConversion"/>
  </si>
  <si>
    <t>10</t>
    <phoneticPr fontId="2" type="noConversion"/>
  </si>
  <si>
    <t>35</t>
    <phoneticPr fontId="2" type="noConversion"/>
  </si>
  <si>
    <t>11</t>
    <phoneticPr fontId="2" type="noConversion"/>
  </si>
  <si>
    <t>26</t>
    <phoneticPr fontId="2" type="noConversion"/>
  </si>
  <si>
    <t>27</t>
    <phoneticPr fontId="2" type="noConversion"/>
  </si>
  <si>
    <t>40</t>
    <phoneticPr fontId="2" type="noConversion"/>
  </si>
  <si>
    <t>12</t>
    <phoneticPr fontId="2" type="noConversion"/>
  </si>
  <si>
    <t>28</t>
    <phoneticPr fontId="2" type="noConversion"/>
  </si>
  <si>
    <t>九、高男組個人單打賽 預賽</t>
    <phoneticPr fontId="2" type="noConversion"/>
  </si>
  <si>
    <t>中華民國103年全國中等學校運動會桌球項目決賽比賽時間表</t>
    <phoneticPr fontId="2" type="noConversion"/>
  </si>
  <si>
    <t>4月22日</t>
    <phoneticPr fontId="2" type="noConversion"/>
  </si>
  <si>
    <t>團體</t>
    <phoneticPr fontId="2" type="noConversion"/>
  </si>
  <si>
    <t>（一）〜（四）</t>
    <phoneticPr fontId="2" type="noConversion"/>
  </si>
  <si>
    <t>（五）〜（八）</t>
    <phoneticPr fontId="2" type="noConversion"/>
  </si>
  <si>
    <t>4月23日</t>
    <phoneticPr fontId="2" type="noConversion"/>
  </si>
  <si>
    <t>（十）〜（十一）</t>
    <phoneticPr fontId="2" type="noConversion"/>
  </si>
  <si>
    <t>（九）〜（十二）</t>
    <phoneticPr fontId="2" type="noConversion"/>
  </si>
  <si>
    <t>（1）〜（8）</t>
    <phoneticPr fontId="2" type="noConversion"/>
  </si>
  <si>
    <t>（5）〜（8）</t>
    <phoneticPr fontId="2" type="noConversion"/>
  </si>
  <si>
    <t>1〜4</t>
    <phoneticPr fontId="2" type="noConversion"/>
  </si>
  <si>
    <t>5〜8</t>
    <phoneticPr fontId="2" type="noConversion"/>
  </si>
  <si>
    <t>1〜8</t>
    <phoneticPr fontId="2" type="noConversion"/>
  </si>
  <si>
    <t>（9）〜（12）</t>
    <phoneticPr fontId="2" type="noConversion"/>
  </si>
  <si>
    <t>9〜12</t>
    <phoneticPr fontId="2" type="noConversion"/>
  </si>
  <si>
    <t>4月24日</t>
    <phoneticPr fontId="2" type="noConversion"/>
  </si>
  <si>
    <t>（13）〜（16）</t>
    <phoneticPr fontId="2" type="noConversion"/>
  </si>
  <si>
    <t>13〜16</t>
    <phoneticPr fontId="2" type="noConversion"/>
  </si>
  <si>
    <t>（17）〜（18）</t>
    <phoneticPr fontId="2" type="noConversion"/>
  </si>
  <si>
    <t>17〜18</t>
    <phoneticPr fontId="2" type="noConversion"/>
  </si>
  <si>
    <t>（19）〜（20）</t>
    <phoneticPr fontId="2" type="noConversion"/>
  </si>
  <si>
    <t>19〜20</t>
    <phoneticPr fontId="2" type="noConversion"/>
  </si>
  <si>
    <t>廿五〜廿八</t>
    <phoneticPr fontId="2" type="noConversion"/>
  </si>
  <si>
    <t>(四)</t>
    <phoneticPr fontId="2" type="noConversion"/>
  </si>
  <si>
    <t>22日
11:30
T4</t>
  </si>
  <si>
    <t>(八)</t>
    <phoneticPr fontId="2" type="noConversion"/>
  </si>
  <si>
    <t>22日
15:00
 T10</t>
  </si>
  <si>
    <t>(六)
22日
15:00
T8</t>
  </si>
  <si>
    <t>(三)</t>
    <phoneticPr fontId="2" type="noConversion"/>
  </si>
  <si>
    <t>22日
11:30
T3</t>
  </si>
  <si>
    <t>(十二)冠、亞軍</t>
    <phoneticPr fontId="2" type="noConversion"/>
  </si>
  <si>
    <t>23日08:30 T1</t>
  </si>
  <si>
    <t>(十一)季、殿軍</t>
    <phoneticPr fontId="2" type="noConversion"/>
  </si>
  <si>
    <t>23日08:30 T2</t>
  </si>
  <si>
    <t>(二)</t>
    <phoneticPr fontId="2" type="noConversion"/>
  </si>
  <si>
    <t>22日
11:30
T2</t>
  </si>
  <si>
    <t>23日08:30 T4</t>
  </si>
  <si>
    <t>(九)七、八名</t>
    <phoneticPr fontId="2" type="noConversion"/>
  </si>
  <si>
    <t>23日08:30 T3</t>
  </si>
  <si>
    <t>(十)五、六名</t>
    <phoneticPr fontId="2" type="noConversion"/>
  </si>
  <si>
    <t>(七)</t>
    <phoneticPr fontId="2" type="noConversion"/>
  </si>
  <si>
    <t>22日
15:00
 T9</t>
  </si>
  <si>
    <t>(五)
22日
15:00
T7</t>
  </si>
  <si>
    <t>(一)</t>
    <phoneticPr fontId="2" type="noConversion"/>
  </si>
  <si>
    <t>22日
11:30
T1</t>
  </si>
  <si>
    <t>(一) 高中男子組團體賽 決賽：共計8隊，12場，取8名</t>
    <phoneticPr fontId="2" type="noConversion"/>
  </si>
  <si>
    <t>22日
08:30
T8</t>
  </si>
  <si>
    <t>22日
11:30
 T12</t>
  </si>
  <si>
    <t>(六)
22日
11:30
T10</t>
  </si>
  <si>
    <t>22日
08:30
T7</t>
  </si>
  <si>
    <t>(十一)冠、亞軍</t>
    <phoneticPr fontId="2" type="noConversion"/>
  </si>
  <si>
    <t>23日08:30 T12</t>
  </si>
  <si>
    <t>(十)季、殿軍</t>
    <phoneticPr fontId="2" type="noConversion"/>
  </si>
  <si>
    <t>23日08:30 T11</t>
    <phoneticPr fontId="2" type="noConversion"/>
  </si>
  <si>
    <t>22日
08:30
T6</t>
  </si>
  <si>
    <t>22日15:00 T1</t>
  </si>
  <si>
    <t>(九)五、六名</t>
    <phoneticPr fontId="2" type="noConversion"/>
  </si>
  <si>
    <t>22日
11:30
 T11</t>
  </si>
  <si>
    <t>(五)
22日
11:30
T9</t>
  </si>
  <si>
    <t>22日
08:30
T5</t>
  </si>
  <si>
    <t>(二) 高中女子組團體賽 決賽：共計8隊，11場，取6名</t>
    <phoneticPr fontId="2" type="noConversion"/>
  </si>
  <si>
    <t>22日
08:30
T12</t>
  </si>
  <si>
    <t>22日
15:00
 T6</t>
  </si>
  <si>
    <t>(六)
22日
15:00
T4</t>
  </si>
  <si>
    <t>22日
08:30
T11</t>
  </si>
  <si>
    <t>23日08:30 T7</t>
  </si>
  <si>
    <t>23日08:30 T8</t>
  </si>
  <si>
    <t>22日
08:30
T10</t>
  </si>
  <si>
    <t>23日08:30 T10</t>
  </si>
  <si>
    <t>23日08:30 T9</t>
  </si>
  <si>
    <t>22日
15:00
 T5</t>
  </si>
  <si>
    <t>(五)
22日
15:00
T3</t>
  </si>
  <si>
    <t>22日
08:30
T9</t>
  </si>
  <si>
    <t>(三) 國中男子組團體賽 決賽：共計8隊，12場，取8名</t>
    <phoneticPr fontId="2" type="noConversion"/>
  </si>
  <si>
    <t>(四)</t>
    <phoneticPr fontId="2" type="noConversion"/>
  </si>
  <si>
    <t>22日
08:30
T4</t>
  </si>
  <si>
    <t>(八)</t>
    <phoneticPr fontId="2" type="noConversion"/>
  </si>
  <si>
    <t>22日
11:30
 T8</t>
  </si>
  <si>
    <t>(六)
22日
11:30
T6</t>
  </si>
  <si>
    <t>(三)</t>
    <phoneticPr fontId="2" type="noConversion"/>
  </si>
  <si>
    <t>22日
08:30
T3</t>
  </si>
  <si>
    <t>(十二)冠、亞軍</t>
    <phoneticPr fontId="2" type="noConversion"/>
  </si>
  <si>
    <t>23日08:30 T6</t>
  </si>
  <si>
    <t>(十一)季、殿軍</t>
    <phoneticPr fontId="2" type="noConversion"/>
  </si>
  <si>
    <t>23日08:30 T5</t>
  </si>
  <si>
    <t>(二)</t>
    <phoneticPr fontId="2" type="noConversion"/>
  </si>
  <si>
    <t>22日
08:30
T2</t>
  </si>
  <si>
    <t>22日15:00 T11</t>
  </si>
  <si>
    <t>(九)第七、八名</t>
    <phoneticPr fontId="2" type="noConversion"/>
  </si>
  <si>
    <t>22日15:00 T12</t>
  </si>
  <si>
    <t>(十)五、六名</t>
    <phoneticPr fontId="2" type="noConversion"/>
  </si>
  <si>
    <t>(七)</t>
    <phoneticPr fontId="2" type="noConversion"/>
  </si>
  <si>
    <t>22日
11:30
 T7</t>
  </si>
  <si>
    <t>(五)
22日
11:30
T5</t>
  </si>
  <si>
    <t>(一)</t>
    <phoneticPr fontId="2" type="noConversion"/>
  </si>
  <si>
    <t>22日
08:30
T1</t>
  </si>
  <si>
    <t>(四) 國中女子組團體賽 決賽：共計8隊，12場，取8名</t>
    <phoneticPr fontId="2" type="noConversion"/>
  </si>
  <si>
    <t>23日
14:00
T8</t>
  </si>
  <si>
    <t>23日
16:10
 T12</t>
  </si>
  <si>
    <t>23日
14:00
T7</t>
  </si>
  <si>
    <t xml:space="preserve"> 24日
09:10
 T4</t>
  </si>
  <si>
    <t>23日
14:00
T6</t>
  </si>
  <si>
    <t>(14) 
 24日
09:10
T2</t>
  </si>
  <si>
    <t>(11)</t>
    <phoneticPr fontId="2" type="noConversion"/>
  </si>
  <si>
    <t>23日
16:10
 T11</t>
  </si>
  <si>
    <t>(5)</t>
    <phoneticPr fontId="2" type="noConversion"/>
  </si>
  <si>
    <t>23日
14:00
T5</t>
  </si>
  <si>
    <t>(4)</t>
    <phoneticPr fontId="2" type="noConversion"/>
  </si>
  <si>
    <t>23日
14:00
T4</t>
  </si>
  <si>
    <t>(10)</t>
    <phoneticPr fontId="2" type="noConversion"/>
  </si>
  <si>
    <t>23日
16:10
 T10</t>
  </si>
  <si>
    <t>24日11:10 T3</t>
    <phoneticPr fontId="2" type="noConversion"/>
  </si>
  <si>
    <t>(19)季、殿軍</t>
    <phoneticPr fontId="2" type="noConversion"/>
  </si>
  <si>
    <t>24日11:10 T1</t>
    <phoneticPr fontId="2" type="noConversion"/>
  </si>
  <si>
    <t>(3)</t>
    <phoneticPr fontId="2" type="noConversion"/>
  </si>
  <si>
    <t>23日
14:00
T3</t>
  </si>
  <si>
    <t>24日10:30 T8</t>
    <phoneticPr fontId="2" type="noConversion"/>
  </si>
  <si>
    <t>(17)七、八名</t>
    <phoneticPr fontId="2" type="noConversion"/>
  </si>
  <si>
    <t>(17)七、八名</t>
    <phoneticPr fontId="2" type="noConversion"/>
  </si>
  <si>
    <t>24日10:30 T11</t>
  </si>
  <si>
    <t>(18)五、六名</t>
    <phoneticPr fontId="2" type="noConversion"/>
  </si>
  <si>
    <t>(20)冠、亞軍</t>
    <phoneticPr fontId="2" type="noConversion"/>
  </si>
  <si>
    <t>(15)</t>
    <phoneticPr fontId="2" type="noConversion"/>
  </si>
  <si>
    <t xml:space="preserve"> 24日
09:10
 T3</t>
  </si>
  <si>
    <t>(2)</t>
    <phoneticPr fontId="2" type="noConversion"/>
  </si>
  <si>
    <t>23日
14:00
T2</t>
  </si>
  <si>
    <t>(13)
 24日
09:10
T1</t>
  </si>
  <si>
    <t>(9)</t>
    <phoneticPr fontId="2" type="noConversion"/>
  </si>
  <si>
    <t>23日
16:10
 T9</t>
  </si>
  <si>
    <t>(1)</t>
    <phoneticPr fontId="2" type="noConversion"/>
  </si>
  <si>
    <t>23日
14:00
T1</t>
  </si>
  <si>
    <t>（五）高中男子組個人雙打賽 決賽：共計16組，20場，取8名</t>
    <phoneticPr fontId="2" type="noConversion"/>
  </si>
  <si>
    <t>23日
13:30
T4</t>
  </si>
  <si>
    <t>23日
15:30
 T8</t>
  </si>
  <si>
    <t>23日
13:30
T3</t>
  </si>
  <si>
    <t>24日
08:30
 T4</t>
  </si>
  <si>
    <t>23日
13:30
T2</t>
  </si>
  <si>
    <t>(14) 
 24日
08:30
T2</t>
  </si>
  <si>
    <t>23日
15:30
 T7</t>
  </si>
  <si>
    <t>23日
13:30
T1</t>
  </si>
  <si>
    <t>23日
13:00
T12</t>
  </si>
  <si>
    <t>23日
15:30
 T6</t>
  </si>
  <si>
    <t>24日11:10 T6</t>
    <phoneticPr fontId="2" type="noConversion"/>
  </si>
  <si>
    <t>(19)季、殿軍</t>
    <phoneticPr fontId="2" type="noConversion"/>
  </si>
  <si>
    <t>24日11:10 T4</t>
    <phoneticPr fontId="2" type="noConversion"/>
  </si>
  <si>
    <t>23日
13:00
T11</t>
  </si>
  <si>
    <t>24日9:50 T8</t>
  </si>
  <si>
    <t>24日9:50 T7</t>
  </si>
  <si>
    <t>(18)五、六名</t>
    <phoneticPr fontId="2" type="noConversion"/>
  </si>
  <si>
    <t>(20)冠、亞軍</t>
    <phoneticPr fontId="2" type="noConversion"/>
  </si>
  <si>
    <t>24日
08:30
 T3</t>
  </si>
  <si>
    <t>23日
13:00
T10</t>
  </si>
  <si>
    <t>(13)
 24日
08:30
T1</t>
  </si>
  <si>
    <t>23日
15:30
 T5</t>
  </si>
  <si>
    <t>23日
13:00
T9</t>
  </si>
  <si>
    <t>（六）高中女子組個人雙打賽 決賽：共計16組，20場，取8名</t>
    <phoneticPr fontId="2" type="noConversion"/>
  </si>
  <si>
    <t>(8)</t>
    <phoneticPr fontId="2" type="noConversion"/>
  </si>
  <si>
    <t>23日
13:30
T12</t>
  </si>
  <si>
    <t>(12)</t>
    <phoneticPr fontId="2" type="noConversion"/>
  </si>
  <si>
    <t>23日
16:10
 T4</t>
  </si>
  <si>
    <t>(7)</t>
    <phoneticPr fontId="2" type="noConversion"/>
  </si>
  <si>
    <t>23日
13:30
T11</t>
  </si>
  <si>
    <t>(16)</t>
    <phoneticPr fontId="2" type="noConversion"/>
  </si>
  <si>
    <t>24日
08:30
 T12</t>
  </si>
  <si>
    <t>(6)</t>
    <phoneticPr fontId="2" type="noConversion"/>
  </si>
  <si>
    <t>23日
13:30
T10</t>
  </si>
  <si>
    <t>(14) 
 24日
08:30
T10</t>
  </si>
  <si>
    <t>23日
16:10
 T3</t>
  </si>
  <si>
    <t>23日
13:30
T9</t>
  </si>
  <si>
    <t>23日
13:30
T8</t>
  </si>
  <si>
    <t>23日
16:10
 T2</t>
  </si>
  <si>
    <t>24日11:10 T9</t>
    <phoneticPr fontId="2" type="noConversion"/>
  </si>
  <si>
    <t>24日11:10 T7</t>
    <phoneticPr fontId="2" type="noConversion"/>
  </si>
  <si>
    <t>23日
13:30
T7</t>
  </si>
  <si>
    <t>24日10:30 T2</t>
    <phoneticPr fontId="2" type="noConversion"/>
  </si>
  <si>
    <t>24日10:30 T5</t>
  </si>
  <si>
    <t xml:space="preserve"> 24日
08:30
 T11</t>
  </si>
  <si>
    <t>23日
13:30
T6</t>
  </si>
  <si>
    <t>(13)
 24日
08:30
T9</t>
  </si>
  <si>
    <t>23日
16:10
 T1</t>
  </si>
  <si>
    <t>23日
13:30
T5</t>
  </si>
  <si>
    <t>（七）國中男子組個人雙打賽 決賽：共計16組，20場，取8名</t>
    <phoneticPr fontId="2" type="noConversion"/>
  </si>
  <si>
    <t>23日
13:00
T8</t>
  </si>
  <si>
    <t>23日
15:30
 T12</t>
  </si>
  <si>
    <t>23日
13:00
T7</t>
  </si>
  <si>
    <t>24日
08:30
 T6</t>
  </si>
  <si>
    <t>23日
13:00
T6</t>
  </si>
  <si>
    <t>(14) 
 24日
08:30
T8</t>
  </si>
  <si>
    <t>23日
15:30
 T11</t>
  </si>
  <si>
    <t>23日
13:00
T5</t>
  </si>
  <si>
    <t>23日
13:00
T4</t>
  </si>
  <si>
    <t>23日
15:30
 T10</t>
  </si>
  <si>
    <t>24日11:10 T10</t>
    <phoneticPr fontId="2" type="noConversion"/>
  </si>
  <si>
    <t>24日11:10 T12</t>
    <phoneticPr fontId="2" type="noConversion"/>
  </si>
  <si>
    <t>23日
13:00
T3</t>
  </si>
  <si>
    <t>24日09:50 T2</t>
  </si>
  <si>
    <t>24日09:50 T1</t>
  </si>
  <si>
    <t>24日
08:30
 T5</t>
  </si>
  <si>
    <t>23日
13:00
T2</t>
  </si>
  <si>
    <t>(13)
 24日
08:30
T7</t>
  </si>
  <si>
    <t>23日
15:30
 T9</t>
  </si>
  <si>
    <t>23日
13:00
T1</t>
  </si>
  <si>
    <t>（八）國中女子組個人雙打賽 決賽：共計16組，20場，取8名</t>
    <phoneticPr fontId="2" type="noConversion"/>
  </si>
  <si>
    <t>23日
15:30
T4</t>
  </si>
  <si>
    <t>23日
16:50
 T8</t>
  </si>
  <si>
    <t>23日
15:30
T3</t>
  </si>
  <si>
    <t xml:space="preserve"> 24日
09:50
 T6</t>
  </si>
  <si>
    <t>23日
15:30
T2</t>
  </si>
  <si>
    <r>
      <t xml:space="preserve">14 
 </t>
    </r>
    <r>
      <rPr>
        <sz val="14"/>
        <rFont val="標楷體"/>
        <family val="4"/>
        <charset val="136"/>
      </rPr>
      <t>24日
09:50
T4</t>
    </r>
    <phoneticPr fontId="2" type="noConversion"/>
  </si>
  <si>
    <t>23日
16:50
 T7</t>
  </si>
  <si>
    <t>23日
15:30
T1</t>
  </si>
  <si>
    <t>23日
15:00
T12</t>
  </si>
  <si>
    <t>23日
16:50
 T6</t>
  </si>
  <si>
    <t>24日13:00 T7</t>
  </si>
  <si>
    <r>
      <rPr>
        <sz val="14"/>
        <rFont val="華康行楷體W5(P)"/>
        <family val="1"/>
        <charset val="136"/>
      </rPr>
      <t>19</t>
    </r>
    <r>
      <rPr>
        <sz val="14"/>
        <rFont val="標楷體"/>
        <family val="4"/>
        <charset val="136"/>
      </rPr>
      <t>(季、殿軍)</t>
    </r>
    <phoneticPr fontId="2" type="noConversion"/>
  </si>
  <si>
    <t>24日13:00 T9</t>
  </si>
  <si>
    <t>23日
15:00
T11</t>
  </si>
  <si>
    <t>24日10:30 T6</t>
    <phoneticPr fontId="2" type="noConversion"/>
  </si>
  <si>
    <r>
      <t>17</t>
    </r>
    <r>
      <rPr>
        <sz val="14"/>
        <rFont val="標楷體"/>
        <family val="4"/>
        <charset val="136"/>
      </rPr>
      <t>(七、八名)</t>
    </r>
    <phoneticPr fontId="2" type="noConversion"/>
  </si>
  <si>
    <t>24日10:30 T4</t>
    <phoneticPr fontId="2" type="noConversion"/>
  </si>
  <si>
    <r>
      <rPr>
        <sz val="14"/>
        <rFont val="華康行楷體W5(P)"/>
        <family val="1"/>
        <charset val="136"/>
      </rPr>
      <t>20</t>
    </r>
    <r>
      <rPr>
        <sz val="14"/>
        <rFont val="標楷體"/>
        <family val="4"/>
        <charset val="136"/>
      </rPr>
      <t>(冠、亞軍)</t>
    </r>
    <phoneticPr fontId="2" type="noConversion"/>
  </si>
  <si>
    <r>
      <t>18</t>
    </r>
    <r>
      <rPr>
        <sz val="14"/>
        <rFont val="標楷體"/>
        <family val="4"/>
        <charset val="136"/>
      </rPr>
      <t>（五、六名）</t>
    </r>
    <phoneticPr fontId="2" type="noConversion"/>
  </si>
  <si>
    <t xml:space="preserve"> 24日
09:50
 T5</t>
  </si>
  <si>
    <t>23日
15:00
T10</t>
  </si>
  <si>
    <r>
      <t xml:space="preserve">13
 </t>
    </r>
    <r>
      <rPr>
        <sz val="14"/>
        <rFont val="標楷體"/>
        <family val="4"/>
        <charset val="136"/>
      </rPr>
      <t>24日
09:50
T3</t>
    </r>
    <phoneticPr fontId="2" type="noConversion"/>
  </si>
  <si>
    <t>23日
16:50
 T5</t>
  </si>
  <si>
    <t>23日
15:00
T9</t>
  </si>
  <si>
    <t>（九）高中男子組個人單打賽 決賽：共計16名，20場，取8名</t>
    <phoneticPr fontId="2" type="noConversion"/>
  </si>
  <si>
    <t>23日
14:30
T12</t>
  </si>
  <si>
    <t>23日
16:50
 T4</t>
  </si>
  <si>
    <t>23日
14:30
T11</t>
  </si>
  <si>
    <t xml:space="preserve"> 24日
09:10
 T6</t>
  </si>
  <si>
    <t>23日
14:30
T10</t>
  </si>
  <si>
    <r>
      <t xml:space="preserve">14 
</t>
    </r>
    <r>
      <rPr>
        <sz val="14"/>
        <rFont val="標楷體"/>
        <family val="4"/>
        <charset val="136"/>
      </rPr>
      <t xml:space="preserve"> 24日
09:10
T8</t>
    </r>
    <phoneticPr fontId="2" type="noConversion"/>
  </si>
  <si>
    <t>23日
16:50
 T3</t>
  </si>
  <si>
    <t>23日
14:30
T9</t>
  </si>
  <si>
    <t>23日
14:30
T8</t>
  </si>
  <si>
    <t>23日
16:50
 T2</t>
  </si>
  <si>
    <t>24日13:00 T6</t>
    <phoneticPr fontId="2" type="noConversion"/>
  </si>
  <si>
    <t>24日13:00 T4</t>
    <phoneticPr fontId="2" type="noConversion"/>
  </si>
  <si>
    <t>23日
14:30
T7</t>
  </si>
  <si>
    <t>24日10:30 T12</t>
    <phoneticPr fontId="2" type="noConversion"/>
  </si>
  <si>
    <t>24日10:30 T10</t>
    <phoneticPr fontId="2" type="noConversion"/>
  </si>
  <si>
    <t xml:space="preserve"> 24日
09:10
 T5</t>
  </si>
  <si>
    <t>23日
14:30
T6</t>
  </si>
  <si>
    <r>
      <t xml:space="preserve">13
</t>
    </r>
    <r>
      <rPr>
        <sz val="14"/>
        <rFont val="標楷體"/>
        <family val="4"/>
        <charset val="136"/>
      </rPr>
      <t xml:space="preserve"> 24日
09:10
T7</t>
    </r>
    <phoneticPr fontId="2" type="noConversion"/>
  </si>
  <si>
    <t>23日
16:50
 T1</t>
  </si>
  <si>
    <t>23日
14:30
T5</t>
  </si>
  <si>
    <t>（十）高中女子組個人單打賽 決賽：共計16名，20場，取8名</t>
    <phoneticPr fontId="2" type="noConversion"/>
  </si>
  <si>
    <t>23日
15:00
T8</t>
  </si>
  <si>
    <t>23日
16:50
 T12</t>
  </si>
  <si>
    <t>23日
15:00
T7</t>
  </si>
  <si>
    <t xml:space="preserve"> 24日
09:50
 T12</t>
  </si>
  <si>
    <t>23日
15:00
T6</t>
  </si>
  <si>
    <r>
      <t xml:space="preserve">14 
</t>
    </r>
    <r>
      <rPr>
        <sz val="14"/>
        <rFont val="標楷體"/>
        <family val="4"/>
        <charset val="136"/>
      </rPr>
      <t xml:space="preserve"> 24日
09:50
T10</t>
    </r>
    <phoneticPr fontId="2" type="noConversion"/>
  </si>
  <si>
    <t>23日
16:50
 T11</t>
  </si>
  <si>
    <t>23日
15:00
T5</t>
  </si>
  <si>
    <t>23日
15:00
T4</t>
  </si>
  <si>
    <t>23日
16:50
 T10</t>
  </si>
  <si>
    <t>24日13:00 T10</t>
    <phoneticPr fontId="2" type="noConversion"/>
  </si>
  <si>
    <t>24日13:00 T12</t>
    <phoneticPr fontId="2" type="noConversion"/>
  </si>
  <si>
    <t>23日
15:00
T3</t>
  </si>
  <si>
    <t>24日10:30 T3</t>
    <phoneticPr fontId="2" type="noConversion"/>
  </si>
  <si>
    <t>24日10:30 T1</t>
    <phoneticPr fontId="2" type="noConversion"/>
  </si>
  <si>
    <t xml:space="preserve"> 24日
09:50
 T11</t>
  </si>
  <si>
    <t>23日
15:00
T2</t>
  </si>
  <si>
    <r>
      <t xml:space="preserve">13
 </t>
    </r>
    <r>
      <rPr>
        <sz val="14"/>
        <rFont val="標楷體"/>
        <family val="4"/>
        <charset val="136"/>
      </rPr>
      <t>24日
09:50
T9</t>
    </r>
    <phoneticPr fontId="2" type="noConversion"/>
  </si>
  <si>
    <t>23日
16:50
 T9</t>
  </si>
  <si>
    <t>23日
15:00
T1</t>
  </si>
  <si>
    <t>（十一）國中男子組個人單打賽 決賽：共計16名，20場，取8名</t>
    <phoneticPr fontId="2" type="noConversion"/>
  </si>
  <si>
    <t>23日
14:30
T4</t>
  </si>
  <si>
    <t>23日
16:10
 T8</t>
  </si>
  <si>
    <t>23日
14:30
T3</t>
  </si>
  <si>
    <t xml:space="preserve"> 24日
09:10
 T12</t>
  </si>
  <si>
    <t>23日
14:30
T2</t>
  </si>
  <si>
    <r>
      <t xml:space="preserve">14 
 </t>
    </r>
    <r>
      <rPr>
        <sz val="14"/>
        <rFont val="標楷體"/>
        <family val="4"/>
        <charset val="136"/>
      </rPr>
      <t>24日
09:10</t>
    </r>
    <r>
      <rPr>
        <sz val="14"/>
        <rFont val="華康行楷體W5"/>
        <family val="1"/>
        <charset val="136"/>
      </rPr>
      <t xml:space="preserve">
</t>
    </r>
    <r>
      <rPr>
        <sz val="14"/>
        <rFont val="標楷體"/>
        <family val="4"/>
        <charset val="136"/>
      </rPr>
      <t>T10</t>
    </r>
    <phoneticPr fontId="2" type="noConversion"/>
  </si>
  <si>
    <t>23日
16:10
 T7</t>
  </si>
  <si>
    <t>23日
14:30
T1</t>
  </si>
  <si>
    <t>23日
14:00
T12</t>
  </si>
  <si>
    <t>23日
16:10
 T6</t>
  </si>
  <si>
    <t>24日13:00 T3</t>
    <phoneticPr fontId="2" type="noConversion"/>
  </si>
  <si>
    <t>24日13:00 T1</t>
    <phoneticPr fontId="2" type="noConversion"/>
  </si>
  <si>
    <t>23日
14:00
T11</t>
  </si>
  <si>
    <t>24日10:30 T9</t>
    <phoneticPr fontId="2" type="noConversion"/>
  </si>
  <si>
    <t>24日10:30 T7</t>
    <phoneticPr fontId="2" type="noConversion"/>
  </si>
  <si>
    <t xml:space="preserve"> 24日
09:10
 T11</t>
  </si>
  <si>
    <t>23日
14:00
T10</t>
  </si>
  <si>
    <r>
      <t xml:space="preserve">13
 </t>
    </r>
    <r>
      <rPr>
        <sz val="14"/>
        <rFont val="標楷體"/>
        <family val="4"/>
        <charset val="136"/>
      </rPr>
      <t>24日
09:10
T9</t>
    </r>
    <phoneticPr fontId="2" type="noConversion"/>
  </si>
  <si>
    <t>23日
16:10
 T5</t>
  </si>
  <si>
    <t>23日
14:00
T9</t>
  </si>
  <si>
    <t>（十二）國中女子組個人單打賽 決賽：共計16名，20場，取8名</t>
    <phoneticPr fontId="2" type="noConversion"/>
  </si>
</sst>
</file>

<file path=xl/styles.xml><?xml version="1.0" encoding="utf-8"?>
<styleSheet xmlns="http://schemas.openxmlformats.org/spreadsheetml/2006/main">
  <fonts count="5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新細明體"/>
      <family val="1"/>
      <charset val="136"/>
    </font>
    <font>
      <b/>
      <sz val="12"/>
      <name val="標楷體"/>
      <family val="4"/>
      <charset val="136"/>
    </font>
    <font>
      <sz val="20"/>
      <name val="新細明體"/>
      <family val="1"/>
      <charset val="136"/>
    </font>
    <font>
      <sz val="12"/>
      <name val="Franklin Gothic Heavy"/>
      <family val="2"/>
    </font>
    <font>
      <sz val="22"/>
      <name val="標楷體"/>
      <family val="4"/>
      <charset val="136"/>
    </font>
    <font>
      <b/>
      <sz val="24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華康行楷體W5"/>
      <family val="1"/>
      <charset val="136"/>
    </font>
    <font>
      <sz val="16"/>
      <name val="新細明體"/>
      <family val="1"/>
      <charset val="136"/>
    </font>
    <font>
      <sz val="12"/>
      <name val="Times New Roman"/>
      <family val="1"/>
    </font>
    <font>
      <sz val="12"/>
      <name val="Franklin Gothic Demi Cond"/>
      <family val="2"/>
    </font>
    <font>
      <b/>
      <sz val="12"/>
      <name val="Franklin Gothic Demi Cond"/>
      <family val="2"/>
    </font>
    <font>
      <b/>
      <sz val="20"/>
      <name val="Franklin Gothic Demi Cond"/>
      <family val="2"/>
    </font>
    <font>
      <sz val="16"/>
      <name val="標楷體"/>
      <family val="4"/>
      <charset val="136"/>
    </font>
    <font>
      <b/>
      <sz val="12"/>
      <name val="新細明體"/>
      <family val="1"/>
      <charset val="136"/>
    </font>
    <font>
      <sz val="14"/>
      <name val="全真顏體"/>
      <family val="3"/>
      <charset val="136"/>
    </font>
    <font>
      <sz val="12"/>
      <name val="全真顏體"/>
      <family val="3"/>
      <charset val="136"/>
    </font>
    <font>
      <sz val="12"/>
      <color indexed="8"/>
      <name val="新細明體"/>
      <family val="1"/>
      <charset val="136"/>
    </font>
    <font>
      <b/>
      <sz val="20"/>
      <name val="新細明體"/>
      <family val="1"/>
      <charset val="136"/>
    </font>
    <font>
      <sz val="12"/>
      <name val="Arial Black"/>
      <family val="2"/>
    </font>
    <font>
      <b/>
      <sz val="12"/>
      <name val="Franklin Gothic Heavy"/>
      <family val="2"/>
    </font>
    <font>
      <b/>
      <sz val="12"/>
      <name val="全真顏體"/>
      <family val="3"/>
      <charset val="136"/>
    </font>
    <font>
      <sz val="10"/>
      <name val="Franklin Gothic Heavy"/>
      <family val="2"/>
    </font>
    <font>
      <i/>
      <sz val="14"/>
      <name val="標楷體"/>
      <family val="4"/>
      <charset val="136"/>
    </font>
    <font>
      <i/>
      <sz val="12"/>
      <name val="標楷體"/>
      <family val="4"/>
      <charset val="136"/>
    </font>
    <font>
      <b/>
      <sz val="14"/>
      <name val="Franklin Gothic Demi Cond"/>
      <family val="2"/>
    </font>
    <font>
      <sz val="14"/>
      <name val="Franklin Gothic Demi Cond"/>
      <family val="2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12"/>
      <color rgb="FF480CC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4"/>
      <color rgb="FF480CC0"/>
      <name val="標楷體"/>
      <family val="4"/>
      <charset val="136"/>
    </font>
    <font>
      <sz val="12"/>
      <color rgb="FFC00000"/>
      <name val="標楷體"/>
      <family val="4"/>
      <charset val="136"/>
    </font>
    <font>
      <sz val="14"/>
      <color rgb="FF480CC0"/>
      <name val="標楷體"/>
      <family val="4"/>
      <charset val="136"/>
    </font>
    <font>
      <b/>
      <sz val="14"/>
      <color rgb="FF480CC0"/>
      <name val="新細明體"/>
      <family val="1"/>
      <charset val="136"/>
    </font>
    <font>
      <sz val="14"/>
      <color rgb="FF480CC0"/>
      <name val="新細明體"/>
      <family val="1"/>
      <charset val="136"/>
    </font>
    <font>
      <sz val="10"/>
      <name val="新細明體"/>
      <family val="1"/>
      <charset val="136"/>
    </font>
    <font>
      <sz val="14"/>
      <name val="華康隸書體W7"/>
      <family val="1"/>
      <charset val="136"/>
    </font>
    <font>
      <sz val="12"/>
      <name val="華康隸書體W7"/>
      <family val="1"/>
      <charset val="136"/>
    </font>
    <font>
      <sz val="14"/>
      <name val="華康行楷體W5(P)"/>
      <family val="1"/>
      <charset val="136"/>
    </font>
    <font>
      <sz val="14"/>
      <name val="Franklin Gothic Heavy"/>
      <family val="2"/>
    </font>
    <font>
      <b/>
      <sz val="14"/>
      <color theme="3" tint="-0.249977111117893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rgb="FF0070C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b/>
      <sz val="14"/>
      <color rgb="FF0070C0"/>
      <name val="標楷體"/>
      <family val="4"/>
      <charset val="136"/>
    </font>
    <font>
      <sz val="12"/>
      <name val="華康行楷體W5"/>
      <family val="1"/>
      <charset val="136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1" fillId="0" borderId="0"/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0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0" xfId="0" applyNumberFormat="1" applyFont="1" applyBorder="1" applyAlignment="1" applyProtection="1">
      <alignment horizontal="right" vertical="center" shrinkToFit="1"/>
    </xf>
    <xf numFmtId="49" fontId="3" fillId="0" borderId="0" xfId="0" applyNumberFormat="1" applyFont="1" applyAlignment="1" applyProtection="1">
      <alignment horizontal="right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left" vertical="center" shrinkToFit="1"/>
    </xf>
    <xf numFmtId="49" fontId="3" fillId="0" borderId="1" xfId="0" applyNumberFormat="1" applyFont="1" applyBorder="1" applyAlignment="1" applyProtection="1">
      <alignment horizontal="right" vertical="center" shrinkToFit="1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 applyProtection="1">
      <alignment horizontal="left" vertical="center" shrinkToFit="1"/>
    </xf>
    <xf numFmtId="49" fontId="3" fillId="0" borderId="3" xfId="0" applyNumberFormat="1" applyFont="1" applyBorder="1" applyAlignment="1" applyProtection="1">
      <alignment horizontal="right" vertical="center" shrinkToFit="1"/>
    </xf>
    <xf numFmtId="49" fontId="3" fillId="0" borderId="4" xfId="0" applyNumberFormat="1" applyFont="1" applyBorder="1" applyAlignment="1" applyProtection="1">
      <alignment horizontal="left" vertical="center" shrinkToFit="1"/>
    </xf>
    <xf numFmtId="49" fontId="3" fillId="0" borderId="2" xfId="0" applyNumberFormat="1" applyFont="1" applyBorder="1" applyAlignment="1" applyProtection="1">
      <alignment horizontal="left" vertical="center" shrinkToFit="1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4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6" xfId="0" applyNumberFormat="1" applyFont="1" applyBorder="1" applyAlignment="1" applyProtection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3" xfId="0" applyNumberFormat="1" applyFont="1" applyBorder="1" applyAlignment="1" applyProtection="1">
      <alignment horizontal="left" vertical="center" shrinkToFit="1"/>
    </xf>
    <xf numFmtId="49" fontId="3" fillId="0" borderId="0" xfId="0" applyNumberFormat="1" applyFont="1" applyAlignment="1">
      <alignment horizontal="righ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 applyProtection="1">
      <alignment horizontal="left" vertical="center" shrinkToFit="1"/>
    </xf>
    <xf numFmtId="49" fontId="3" fillId="0" borderId="0" xfId="0" quotePrefix="1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14" applyFont="1"/>
    <xf numFmtId="0" fontId="10" fillId="0" borderId="0" xfId="14" applyFont="1" applyAlignment="1">
      <alignment horizontal="right" vertical="center"/>
    </xf>
    <xf numFmtId="0" fontId="14" fillId="0" borderId="0" xfId="14" applyFont="1" applyAlignment="1">
      <alignment horizontal="center" vertical="center"/>
    </xf>
    <xf numFmtId="49" fontId="17" fillId="0" borderId="0" xfId="14" applyNumberFormat="1" applyFont="1" applyAlignment="1">
      <alignment horizontal="right" vertical="center" shrinkToFit="1"/>
    </xf>
    <xf numFmtId="0" fontId="17" fillId="0" borderId="0" xfId="14" applyFont="1" applyAlignment="1">
      <alignment horizontal="right" vertical="center" wrapText="1"/>
    </xf>
    <xf numFmtId="49" fontId="17" fillId="0" borderId="0" xfId="14" applyNumberFormat="1" applyFont="1" applyAlignment="1">
      <alignment horizontal="right" vertical="center"/>
    </xf>
    <xf numFmtId="49" fontId="3" fillId="0" borderId="0" xfId="14" applyNumberFormat="1" applyFont="1" applyAlignment="1">
      <alignment horizontal="center" vertical="center"/>
    </xf>
    <xf numFmtId="49" fontId="3" fillId="0" borderId="0" xfId="14" applyNumberFormat="1" applyFont="1" applyBorder="1" applyAlignment="1">
      <alignment horizontal="center" vertical="center"/>
    </xf>
    <xf numFmtId="49" fontId="7" fillId="0" borderId="0" xfId="14" applyNumberFormat="1" applyFont="1" applyAlignment="1">
      <alignment horizontal="right" vertical="center" shrinkToFit="1"/>
    </xf>
    <xf numFmtId="0" fontId="7" fillId="0" borderId="0" xfId="14" applyFont="1" applyAlignment="1">
      <alignment horizontal="right" vertical="center" wrapText="1"/>
    </xf>
    <xf numFmtId="49" fontId="7" fillId="0" borderId="0" xfId="14" applyNumberFormat="1" applyFont="1" applyAlignment="1">
      <alignment horizontal="right" vertical="center"/>
    </xf>
    <xf numFmtId="49" fontId="3" fillId="0" borderId="0" xfId="14" applyNumberFormat="1" applyFont="1" applyAlignment="1">
      <alignment horizontal="right" vertical="center" shrinkToFit="1"/>
    </xf>
    <xf numFmtId="0" fontId="3" fillId="0" borderId="0" xfId="14" applyFont="1" applyAlignment="1">
      <alignment horizontal="right" vertical="center" wrapText="1"/>
    </xf>
    <xf numFmtId="49" fontId="3" fillId="0" borderId="0" xfId="14" applyNumberFormat="1" applyFont="1" applyAlignment="1">
      <alignment horizontal="right" vertical="center"/>
    </xf>
    <xf numFmtId="0" fontId="10" fillId="0" borderId="0" xfId="14" applyFont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 shrinkToFit="1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1" fillId="0" borderId="0" xfId="22">
      <alignment vertical="center"/>
    </xf>
    <xf numFmtId="0" fontId="13" fillId="0" borderId="0" xfId="22" applyFont="1" applyAlignment="1">
      <alignment vertical="center"/>
    </xf>
    <xf numFmtId="0" fontId="4" fillId="0" borderId="0" xfId="22" applyFont="1" applyAlignment="1">
      <alignment horizontal="right" vertical="center"/>
    </xf>
    <xf numFmtId="0" fontId="3" fillId="0" borderId="0" xfId="22" applyFont="1" applyBorder="1" applyAlignment="1" applyProtection="1">
      <alignment horizontal="center" vertical="center"/>
    </xf>
    <xf numFmtId="0" fontId="3" fillId="0" borderId="0" xfId="22" applyFont="1" applyBorder="1" applyAlignment="1" applyProtection="1">
      <alignment horizontal="left" vertical="center"/>
    </xf>
    <xf numFmtId="0" fontId="4" fillId="0" borderId="0" xfId="22" applyFont="1" applyBorder="1" applyAlignment="1" applyProtection="1">
      <alignment horizontal="right" vertical="center"/>
    </xf>
    <xf numFmtId="0" fontId="4" fillId="0" borderId="0" xfId="22" applyFont="1" applyBorder="1" applyAlignment="1">
      <alignment horizontal="right" vertical="center"/>
    </xf>
    <xf numFmtId="0" fontId="3" fillId="0" borderId="2" xfId="22" applyFont="1" applyBorder="1" applyAlignment="1" applyProtection="1">
      <alignment horizontal="left" vertical="center"/>
    </xf>
    <xf numFmtId="0" fontId="3" fillId="0" borderId="5" xfId="22" applyFont="1" applyBorder="1" applyAlignment="1" applyProtection="1">
      <alignment horizontal="left" vertical="center"/>
    </xf>
    <xf numFmtId="0" fontId="3" fillId="0" borderId="2" xfId="22" applyFont="1" applyBorder="1" applyAlignment="1">
      <alignment horizontal="left" vertical="center"/>
    </xf>
    <xf numFmtId="0" fontId="3" fillId="0" borderId="4" xfId="22" applyFont="1" applyBorder="1" applyAlignment="1" applyProtection="1">
      <alignment horizontal="left" vertical="center"/>
    </xf>
    <xf numFmtId="0" fontId="3" fillId="0" borderId="0" xfId="22" applyFont="1" applyBorder="1" applyAlignment="1">
      <alignment horizontal="center" vertical="center"/>
    </xf>
    <xf numFmtId="0" fontId="3" fillId="0" borderId="7" xfId="22" applyFont="1" applyBorder="1" applyAlignment="1" applyProtection="1">
      <alignment horizontal="left" vertical="center"/>
    </xf>
    <xf numFmtId="0" fontId="3" fillId="0" borderId="0" xfId="22" applyFont="1" applyBorder="1" applyAlignment="1">
      <alignment horizontal="left" vertical="center"/>
    </xf>
    <xf numFmtId="0" fontId="3" fillId="0" borderId="1" xfId="22" applyFont="1" applyBorder="1" applyAlignment="1" applyProtection="1">
      <alignment horizontal="left" vertical="center"/>
    </xf>
    <xf numFmtId="0" fontId="3" fillId="0" borderId="0" xfId="22" applyFont="1" applyAlignment="1">
      <alignment horizontal="center" vertical="center"/>
    </xf>
    <xf numFmtId="0" fontId="3" fillId="0" borderId="0" xfId="22" applyFont="1" applyBorder="1" applyAlignment="1">
      <alignment horizontal="center" vertical="top" textRotation="255"/>
    </xf>
    <xf numFmtId="0" fontId="1" fillId="0" borderId="0" xfId="22" applyBorder="1" applyAlignment="1">
      <alignment horizontal="center" vertical="top" textRotation="255"/>
    </xf>
    <xf numFmtId="0" fontId="3" fillId="0" borderId="0" xfId="22" applyFont="1" applyAlignment="1">
      <alignment horizontal="left" vertical="center"/>
    </xf>
    <xf numFmtId="0" fontId="0" fillId="0" borderId="0" xfId="3" applyFont="1" applyBorder="1" applyAlignment="1">
      <alignment horizontal="left" vertical="center"/>
    </xf>
    <xf numFmtId="0" fontId="13" fillId="0" borderId="0" xfId="22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13" applyFont="1"/>
    <xf numFmtId="0" fontId="3" fillId="0" borderId="0" xfId="13" applyNumberFormat="1" applyFont="1" applyBorder="1" applyAlignment="1">
      <alignment horizontal="right" vertical="center" wrapText="1"/>
    </xf>
    <xf numFmtId="0" fontId="3" fillId="0" borderId="0" xfId="13" applyNumberFormat="1" applyFont="1" applyBorder="1" applyAlignment="1">
      <alignment horizontal="right" vertical="center"/>
    </xf>
    <xf numFmtId="0" fontId="3" fillId="0" borderId="0" xfId="13" applyNumberFormat="1" applyFont="1" applyBorder="1" applyAlignment="1">
      <alignment horizontal="right" vertical="center" shrinkToFit="1"/>
    </xf>
    <xf numFmtId="0" fontId="3" fillId="0" borderId="0" xfId="13" applyFont="1" applyAlignment="1">
      <alignment horizontal="right" vertical="center"/>
    </xf>
    <xf numFmtId="0" fontId="7" fillId="0" borderId="0" xfId="13" applyFont="1" applyAlignment="1">
      <alignment horizontal="center" vertical="center"/>
    </xf>
    <xf numFmtId="0" fontId="10" fillId="0" borderId="0" xfId="13" applyFont="1" applyAlignment="1">
      <alignment horizontal="right" vertical="center"/>
    </xf>
    <xf numFmtId="49" fontId="3" fillId="0" borderId="0" xfId="13" applyNumberFormat="1" applyFont="1" applyAlignment="1">
      <alignment horizontal="center" vertical="center" shrinkToFit="1"/>
    </xf>
    <xf numFmtId="49" fontId="3" fillId="0" borderId="0" xfId="13" applyNumberFormat="1" applyFont="1" applyAlignment="1">
      <alignment horizontal="right" vertical="center" shrinkToFit="1"/>
    </xf>
    <xf numFmtId="0" fontId="3" fillId="0" borderId="0" xfId="13" applyFont="1" applyAlignment="1">
      <alignment horizontal="right" vertical="center" wrapText="1"/>
    </xf>
    <xf numFmtId="49" fontId="3" fillId="0" borderId="0" xfId="13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9" fontId="3" fillId="0" borderId="4" xfId="22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vertical="center" shrinkToFit="1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18" applyFont="1">
      <alignment vertical="center"/>
    </xf>
    <xf numFmtId="49" fontId="3" fillId="0" borderId="0" xfId="18" applyNumberFormat="1" applyFont="1" applyBorder="1" applyAlignment="1">
      <alignment horizontal="right" vertical="center" shrinkToFit="1"/>
    </xf>
    <xf numFmtId="0" fontId="3" fillId="0" borderId="0" xfId="18" applyFont="1" applyBorder="1" applyAlignment="1">
      <alignment horizontal="right" vertical="center" wrapText="1"/>
    </xf>
    <xf numFmtId="0" fontId="3" fillId="0" borderId="0" xfId="18" applyFont="1" applyAlignment="1">
      <alignment horizontal="right" vertical="center"/>
    </xf>
    <xf numFmtId="0" fontId="3" fillId="0" borderId="0" xfId="18" applyFont="1">
      <alignment vertical="center"/>
    </xf>
    <xf numFmtId="0" fontId="3" fillId="0" borderId="0" xfId="18" applyFont="1" applyAlignment="1">
      <alignment vertical="center"/>
    </xf>
    <xf numFmtId="49" fontId="3" fillId="0" borderId="0" xfId="18" applyNumberFormat="1" applyFont="1" applyBorder="1" applyAlignment="1">
      <alignment horizontal="right" vertical="center"/>
    </xf>
    <xf numFmtId="0" fontId="7" fillId="0" borderId="0" xfId="18" applyFont="1" applyAlignment="1">
      <alignment horizontal="center" vertical="center"/>
    </xf>
    <xf numFmtId="49" fontId="3" fillId="0" borderId="3" xfId="18" applyNumberFormat="1" applyFont="1" applyBorder="1" applyAlignment="1">
      <alignment horizontal="right" vertical="center"/>
    </xf>
    <xf numFmtId="49" fontId="3" fillId="0" borderId="6" xfId="18" applyNumberFormat="1" applyFont="1" applyBorder="1" applyAlignment="1">
      <alignment horizontal="right" vertical="center"/>
    </xf>
    <xf numFmtId="0" fontId="3" fillId="0" borderId="0" xfId="18" applyFont="1" applyBorder="1" applyAlignment="1">
      <alignment horizontal="right" vertical="center"/>
    </xf>
    <xf numFmtId="0" fontId="3" fillId="0" borderId="3" xfId="18" applyFont="1" applyBorder="1" applyAlignment="1">
      <alignment horizontal="right" vertical="center"/>
    </xf>
    <xf numFmtId="0" fontId="0" fillId="0" borderId="0" xfId="18" applyFont="1" applyBorder="1" applyAlignment="1">
      <alignment horizontal="right" vertical="center"/>
    </xf>
    <xf numFmtId="0" fontId="0" fillId="0" borderId="0" xfId="18" applyFont="1" applyBorder="1">
      <alignment vertical="center"/>
    </xf>
    <xf numFmtId="0" fontId="0" fillId="0" borderId="0" xfId="18" applyFont="1" applyAlignment="1">
      <alignment horizontal="right" vertical="center"/>
    </xf>
    <xf numFmtId="0" fontId="0" fillId="0" borderId="0" xfId="18" applyFont="1" applyBorder="1" applyAlignment="1">
      <alignment vertical="center"/>
    </xf>
    <xf numFmtId="0" fontId="3" fillId="0" borderId="4" xfId="18" applyFont="1" applyBorder="1" applyAlignment="1">
      <alignment horizontal="right" vertical="center"/>
    </xf>
    <xf numFmtId="0" fontId="3" fillId="0" borderId="4" xfId="18" applyFont="1" applyBorder="1" applyAlignment="1" applyProtection="1">
      <alignment horizontal="right" vertical="center"/>
    </xf>
    <xf numFmtId="0" fontId="3" fillId="0" borderId="0" xfId="18" applyFont="1" applyBorder="1" applyAlignment="1" applyProtection="1">
      <alignment horizontal="center" vertical="center"/>
    </xf>
    <xf numFmtId="0" fontId="0" fillId="0" borderId="0" xfId="18" applyFont="1" applyBorder="1" applyAlignment="1">
      <alignment horizontal="center" vertical="center"/>
    </xf>
    <xf numFmtId="0" fontId="3" fillId="0" borderId="0" xfId="18" applyFont="1" applyBorder="1" applyAlignment="1" applyProtection="1">
      <alignment horizontal="right" vertical="center"/>
    </xf>
    <xf numFmtId="0" fontId="3" fillId="0" borderId="0" xfId="18" applyFont="1" applyBorder="1" applyAlignment="1" applyProtection="1">
      <alignment horizontal="left" vertical="center"/>
    </xf>
    <xf numFmtId="49" fontId="3" fillId="0" borderId="0" xfId="18" applyNumberFormat="1" applyFont="1" applyBorder="1" applyAlignment="1">
      <alignment horizontal="center" vertical="center"/>
    </xf>
    <xf numFmtId="0" fontId="0" fillId="0" borderId="0" xfId="11" applyFont="1" applyAlignment="1">
      <alignment horizontal="center" vertical="center"/>
    </xf>
    <xf numFmtId="0" fontId="0" fillId="0" borderId="0" xfId="1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15" applyFont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22" applyFont="1" applyAlignment="1">
      <alignment horizontal="center" vertical="center"/>
    </xf>
    <xf numFmtId="0" fontId="1" fillId="0" borderId="0" xfId="22" applyBorder="1" applyAlignment="1">
      <alignment horizontal="center" vertical="center"/>
    </xf>
    <xf numFmtId="0" fontId="1" fillId="0" borderId="0" xfId="2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 applyProtection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3" xfId="0" applyNumberFormat="1" applyFont="1" applyBorder="1" applyAlignment="1" applyProtection="1">
      <alignment horizontal="right" vertical="center" shrinkToFit="1"/>
    </xf>
    <xf numFmtId="0" fontId="39" fillId="0" borderId="13" xfId="0" applyNumberFormat="1" applyFont="1" applyBorder="1" applyAlignment="1" applyProtection="1">
      <alignment horizontal="left" vertical="center" shrinkToFit="1"/>
    </xf>
    <xf numFmtId="0" fontId="39" fillId="0" borderId="0" xfId="0" applyNumberFormat="1" applyFont="1" applyAlignment="1" applyProtection="1">
      <alignment horizontal="left" vertical="center" shrinkToFit="1"/>
    </xf>
    <xf numFmtId="0" fontId="10" fillId="0" borderId="3" xfId="0" applyNumberFormat="1" applyFont="1" applyBorder="1" applyAlignment="1" applyProtection="1">
      <alignment horizontal="left" vertical="center" shrinkToFit="1"/>
    </xf>
    <xf numFmtId="0" fontId="39" fillId="0" borderId="14" xfId="0" applyNumberFormat="1" applyFont="1" applyBorder="1" applyAlignment="1" applyProtection="1">
      <alignment horizontal="left" vertical="center" shrinkToFit="1"/>
    </xf>
    <xf numFmtId="0" fontId="39" fillId="0" borderId="7" xfId="0" applyNumberFormat="1" applyFont="1" applyBorder="1" applyAlignment="1" applyProtection="1">
      <alignment horizontal="left" vertical="center" shrinkToFit="1"/>
    </xf>
    <xf numFmtId="0" fontId="3" fillId="0" borderId="0" xfId="0" applyNumberFormat="1" applyFont="1" applyBorder="1" applyAlignment="1" applyProtection="1">
      <alignment horizontal="right" vertical="center" shrinkToFit="1"/>
    </xf>
    <xf numFmtId="0" fontId="10" fillId="0" borderId="0" xfId="0" applyNumberFormat="1" applyFont="1" applyBorder="1" applyAlignment="1" applyProtection="1">
      <alignment horizontal="left" vertical="center" shrinkToFit="1"/>
    </xf>
    <xf numFmtId="49" fontId="3" fillId="0" borderId="6" xfId="0" applyNumberFormat="1" applyFont="1" applyBorder="1" applyAlignment="1" applyProtection="1">
      <alignment horizontal="right" vertical="center" shrinkToFit="1"/>
    </xf>
    <xf numFmtId="49" fontId="3" fillId="0" borderId="6" xfId="0" applyNumberFormat="1" applyFont="1" applyBorder="1" applyAlignment="1" applyProtection="1">
      <alignment horizontal="center" vertical="center" shrinkToFit="1"/>
    </xf>
    <xf numFmtId="49" fontId="3" fillId="0" borderId="4" xfId="0" applyNumberFormat="1" applyFont="1" applyBorder="1" applyAlignment="1">
      <alignment horizontal="right" vertical="center" shrinkToFit="1"/>
    </xf>
    <xf numFmtId="0" fontId="39" fillId="0" borderId="5" xfId="0" applyNumberFormat="1" applyFont="1" applyBorder="1" applyAlignment="1" applyProtection="1">
      <alignment horizontal="left" vertical="center" shrinkToFit="1"/>
    </xf>
    <xf numFmtId="0" fontId="3" fillId="0" borderId="0" xfId="0" applyNumberFormat="1" applyFont="1" applyBorder="1" applyAlignment="1" applyProtection="1">
      <alignment horizontal="left" vertical="center" shrinkToFit="1"/>
    </xf>
    <xf numFmtId="0" fontId="10" fillId="0" borderId="4" xfId="0" applyNumberFormat="1" applyFont="1" applyBorder="1" applyAlignment="1" applyProtection="1">
      <alignment horizontal="right" vertical="center" shrinkToFit="1"/>
    </xf>
    <xf numFmtId="0" fontId="39" fillId="0" borderId="15" xfId="0" applyNumberFormat="1" applyFont="1" applyBorder="1" applyAlignment="1" applyProtection="1">
      <alignment horizontal="right" vertical="center" shrinkToFit="1"/>
    </xf>
    <xf numFmtId="0" fontId="39" fillId="0" borderId="4" xfId="0" applyNumberFormat="1" applyFont="1" applyBorder="1" applyAlignment="1" applyProtection="1">
      <alignment horizontal="right" vertical="center" shrinkToFit="1"/>
    </xf>
    <xf numFmtId="0" fontId="39" fillId="0" borderId="16" xfId="0" applyNumberFormat="1" applyFont="1" applyBorder="1" applyAlignment="1" applyProtection="1">
      <alignment horizontal="right" vertical="center" shrinkToFit="1"/>
    </xf>
    <xf numFmtId="0" fontId="39" fillId="0" borderId="13" xfId="0" applyNumberFormat="1" applyFont="1" applyBorder="1" applyAlignment="1" applyProtection="1">
      <alignment horizontal="right" vertical="center" shrinkToFit="1"/>
    </xf>
    <xf numFmtId="0" fontId="10" fillId="0" borderId="0" xfId="0" applyNumberFormat="1" applyFont="1" applyBorder="1" applyAlignment="1" applyProtection="1">
      <alignment horizontal="right" vertical="center" shrinkToFit="1"/>
    </xf>
    <xf numFmtId="0" fontId="39" fillId="0" borderId="14" xfId="0" applyNumberFormat="1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4" xfId="22" applyFont="1" applyBorder="1" applyAlignment="1">
      <alignment horizontal="left" vertical="center"/>
    </xf>
    <xf numFmtId="0" fontId="7" fillId="0" borderId="0" xfId="0" applyFont="1" applyProtection="1">
      <alignment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right" vertical="center"/>
      <protection hidden="1"/>
    </xf>
    <xf numFmtId="49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40" fillId="0" borderId="0" xfId="0" applyNumberFormat="1" applyFont="1" applyAlignment="1" applyProtection="1">
      <alignment horizontal="left" vertical="center"/>
      <protection hidden="1"/>
    </xf>
    <xf numFmtId="0" fontId="41" fillId="0" borderId="0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right" vertical="center"/>
      <protection hidden="1"/>
    </xf>
    <xf numFmtId="0" fontId="41" fillId="0" borderId="14" xfId="0" applyNumberFormat="1" applyFont="1" applyBorder="1" applyAlignment="1" applyProtection="1">
      <alignment horizontal="left" vertical="center"/>
      <protection hidden="1"/>
    </xf>
    <xf numFmtId="0" fontId="41" fillId="0" borderId="13" xfId="0" applyNumberFormat="1" applyFont="1" applyBorder="1" applyAlignment="1" applyProtection="1">
      <alignment horizontal="left" vertical="center" wrapText="1"/>
      <protection hidden="1"/>
    </xf>
    <xf numFmtId="0" fontId="40" fillId="0" borderId="6" xfId="0" applyNumberFormat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40" fillId="0" borderId="3" xfId="0" applyNumberFormat="1" applyFont="1" applyBorder="1" applyAlignment="1" applyProtection="1">
      <alignment horizontal="left" vertical="center"/>
      <protection hidden="1"/>
    </xf>
    <xf numFmtId="49" fontId="3" fillId="0" borderId="6" xfId="0" applyNumberFormat="1" applyFont="1" applyBorder="1" applyAlignment="1" applyProtection="1">
      <alignment horizontal="right" vertical="center"/>
      <protection hidden="1"/>
    </xf>
    <xf numFmtId="49" fontId="3" fillId="0" borderId="3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3" fillId="0" borderId="3" xfId="0" applyFont="1" applyBorder="1" applyProtection="1">
      <alignment vertical="center"/>
      <protection hidden="1"/>
    </xf>
    <xf numFmtId="0" fontId="41" fillId="0" borderId="7" xfId="0" applyNumberFormat="1" applyFont="1" applyBorder="1" applyAlignment="1" applyProtection="1">
      <alignment horizontal="left" vertical="center" wrapText="1"/>
      <protection hidden="1"/>
    </xf>
    <xf numFmtId="0" fontId="41" fillId="0" borderId="4" xfId="0" applyNumberFormat="1" applyFont="1" applyBorder="1" applyAlignment="1" applyProtection="1">
      <alignment horizontal="left" vertical="center"/>
      <protection hidden="1"/>
    </xf>
    <xf numFmtId="0" fontId="41" fillId="0" borderId="7" xfId="0" applyNumberFormat="1" applyFont="1" applyBorder="1" applyAlignment="1" applyProtection="1">
      <alignment horizontal="left" vertical="center"/>
      <protection hidden="1"/>
    </xf>
    <xf numFmtId="0" fontId="3" fillId="0" borderId="6" xfId="0" applyFont="1" applyBorder="1" applyProtection="1">
      <alignment vertical="center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40" fillId="0" borderId="0" xfId="0" applyNumberFormat="1" applyFont="1" applyBorder="1" applyAlignment="1" applyProtection="1">
      <alignment horizontal="left" vertical="center" shrinkToFit="1"/>
      <protection hidden="1"/>
    </xf>
    <xf numFmtId="0" fontId="3" fillId="0" borderId="0" xfId="0" applyFont="1" applyBorder="1" applyAlignment="1" applyProtection="1">
      <alignment horizontal="right" vertical="center" shrinkToFit="1"/>
      <protection hidden="1"/>
    </xf>
    <xf numFmtId="0" fontId="40" fillId="0" borderId="3" xfId="0" applyNumberFormat="1" applyFont="1" applyBorder="1" applyAlignment="1" applyProtection="1">
      <alignment horizontal="left" vertical="center" shrinkToFit="1"/>
      <protection hidden="1"/>
    </xf>
    <xf numFmtId="49" fontId="3" fillId="0" borderId="3" xfId="0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40" fillId="0" borderId="0" xfId="0" applyNumberFormat="1" applyFont="1" applyAlignment="1" applyProtection="1">
      <alignment horizontal="right" vertical="center"/>
      <protection hidden="1"/>
    </xf>
    <xf numFmtId="0" fontId="41" fillId="0" borderId="0" xfId="0" applyNumberFormat="1" applyFont="1" applyBorder="1" applyAlignment="1" applyProtection="1">
      <alignment horizontal="right" vertical="center"/>
      <protection hidden="1"/>
    </xf>
    <xf numFmtId="0" fontId="41" fillId="0" borderId="14" xfId="0" applyNumberFormat="1" applyFont="1" applyBorder="1" applyAlignment="1" applyProtection="1">
      <alignment horizontal="right" vertical="center"/>
      <protection hidden="1"/>
    </xf>
    <xf numFmtId="0" fontId="40" fillId="0" borderId="6" xfId="0" applyFont="1" applyBorder="1" applyAlignment="1" applyProtection="1">
      <alignment horizontal="right" vertical="center"/>
      <protection hidden="1"/>
    </xf>
    <xf numFmtId="0" fontId="41" fillId="0" borderId="13" xfId="0" applyNumberFormat="1" applyFont="1" applyBorder="1" applyAlignment="1" applyProtection="1">
      <alignment horizontal="right" vertical="center" wrapText="1"/>
      <protection hidden="1"/>
    </xf>
    <xf numFmtId="0" fontId="40" fillId="0" borderId="4" xfId="0" applyFont="1" applyBorder="1" applyAlignment="1" applyProtection="1">
      <alignment horizontal="right" vertical="center"/>
      <protection hidden="1"/>
    </xf>
    <xf numFmtId="0" fontId="40" fillId="0" borderId="0" xfId="0" quotePrefix="1" applyNumberFormat="1" applyFont="1" applyAlignment="1" applyProtection="1">
      <alignment horizontal="right" vertical="center"/>
      <protection hidden="1"/>
    </xf>
    <xf numFmtId="0" fontId="3" fillId="0" borderId="4" xfId="0" applyFont="1" applyBorder="1" applyProtection="1">
      <alignment vertical="center"/>
      <protection hidden="1"/>
    </xf>
    <xf numFmtId="0" fontId="3" fillId="0" borderId="3" xfId="0" quotePrefix="1" applyFont="1" applyBorder="1" applyAlignment="1" applyProtection="1">
      <alignment horizontal="center" vertical="center"/>
      <protection hidden="1"/>
    </xf>
    <xf numFmtId="0" fontId="41" fillId="0" borderId="15" xfId="0" applyNumberFormat="1" applyFont="1" applyBorder="1" applyAlignment="1" applyProtection="1">
      <alignment horizontal="right" vertical="center" wrapText="1"/>
      <protection hidden="1"/>
    </xf>
    <xf numFmtId="0" fontId="41" fillId="0" borderId="3" xfId="0" applyNumberFormat="1" applyFont="1" applyBorder="1" applyAlignment="1" applyProtection="1">
      <alignment horizontal="right" vertical="center"/>
      <protection hidden="1"/>
    </xf>
    <xf numFmtId="0" fontId="3" fillId="0" borderId="4" xfId="0" applyFont="1" applyBorder="1" applyAlignment="1" applyProtection="1">
      <alignment vertical="center" shrinkToFit="1"/>
      <protection hidden="1"/>
    </xf>
    <xf numFmtId="49" fontId="3" fillId="0" borderId="4" xfId="0" applyNumberFormat="1" applyFont="1" applyBorder="1" applyAlignment="1" applyProtection="1">
      <alignment horizontal="right"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49" fontId="3" fillId="0" borderId="0" xfId="0" quotePrefix="1" applyNumberFormat="1" applyFont="1" applyBorder="1" applyAlignment="1" applyProtection="1">
      <alignment horizontal="left" vertical="center"/>
      <protection hidden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NumberFormat="1" applyFont="1" applyBorder="1" applyAlignment="1" applyProtection="1">
      <alignment horizontal="right"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3" fillId="0" borderId="2" xfId="0" applyFont="1" applyBorder="1" applyAlignment="1" applyProtection="1">
      <alignment horizontal="right" vertical="center" shrinkToFit="1"/>
      <protection hidden="1"/>
    </xf>
    <xf numFmtId="0" fontId="39" fillId="0" borderId="0" xfId="0" applyNumberFormat="1" applyFont="1" applyBorder="1" applyAlignment="1" applyProtection="1">
      <alignment horizontal="left" vertical="center" shrinkToFit="1"/>
      <protection hidden="1"/>
    </xf>
    <xf numFmtId="0" fontId="42" fillId="0" borderId="0" xfId="0" applyNumberFormat="1" applyFont="1" applyBorder="1" applyAlignment="1" applyProtection="1">
      <alignment horizontal="left" vertical="center" shrinkToFit="1"/>
      <protection hidden="1"/>
    </xf>
    <xf numFmtId="0" fontId="39" fillId="0" borderId="14" xfId="0" applyNumberFormat="1" applyFont="1" applyBorder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3" fillId="0" borderId="0" xfId="0" applyFont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left" vertical="center" shrinkToFit="1"/>
      <protection hidden="1"/>
    </xf>
    <xf numFmtId="0" fontId="42" fillId="0" borderId="0" xfId="0" applyFont="1" applyAlignment="1" applyProtection="1">
      <alignment vertical="center" shrinkToFit="1"/>
      <protection hidden="1"/>
    </xf>
    <xf numFmtId="0" fontId="3" fillId="0" borderId="3" xfId="0" applyNumberFormat="1" applyFont="1" applyBorder="1" applyAlignment="1" applyProtection="1">
      <alignment horizontal="right" vertical="center" shrinkToFit="1"/>
      <protection hidden="1"/>
    </xf>
    <xf numFmtId="0" fontId="39" fillId="0" borderId="0" xfId="0" applyFont="1" applyAlignment="1" applyProtection="1">
      <alignment horizontal="right" vertical="center" shrinkToFit="1"/>
      <protection hidden="1"/>
    </xf>
    <xf numFmtId="0" fontId="7" fillId="0" borderId="2" xfId="0" applyFont="1" applyBorder="1" applyAlignment="1" applyProtection="1">
      <alignment vertical="center" shrinkToFit="1"/>
      <protection hidden="1"/>
    </xf>
    <xf numFmtId="0" fontId="39" fillId="0" borderId="5" xfId="0" applyNumberFormat="1" applyFont="1" applyBorder="1" applyAlignment="1" applyProtection="1">
      <alignment horizontal="left" vertical="center" shrinkToFit="1"/>
      <protection hidden="1"/>
    </xf>
    <xf numFmtId="0" fontId="42" fillId="0" borderId="3" xfId="0" applyNumberFormat="1" applyFont="1" applyBorder="1" applyAlignment="1" applyProtection="1">
      <alignment horizontal="left"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39" fillId="0" borderId="5" xfId="0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vertical="center" shrinkToFit="1"/>
      <protection hidden="1"/>
    </xf>
    <xf numFmtId="0" fontId="39" fillId="0" borderId="4" xfId="0" applyNumberFormat="1" applyFont="1" applyBorder="1" applyAlignment="1" applyProtection="1">
      <alignment horizontal="left" vertical="center" shrinkToFit="1"/>
      <protection hidden="1"/>
    </xf>
    <xf numFmtId="0" fontId="7" fillId="0" borderId="4" xfId="0" applyFont="1" applyBorder="1" applyAlignment="1" applyProtection="1">
      <alignment vertical="center" shrinkToFit="1"/>
      <protection hidden="1"/>
    </xf>
    <xf numFmtId="0" fontId="39" fillId="0" borderId="13" xfId="0" applyFont="1" applyBorder="1" applyAlignment="1" applyProtection="1">
      <alignment vertical="center" shrinkToFit="1"/>
      <protection hidden="1"/>
    </xf>
    <xf numFmtId="0" fontId="42" fillId="0" borderId="4" xfId="0" applyFont="1" applyBorder="1" applyAlignment="1" applyProtection="1">
      <alignment vertical="center" shrinkToFit="1"/>
      <protection hidden="1"/>
    </xf>
    <xf numFmtId="0" fontId="39" fillId="0" borderId="0" xfId="0" applyFont="1" applyAlignment="1" applyProtection="1">
      <alignment vertical="center" shrinkToFit="1"/>
      <protection hidden="1"/>
    </xf>
    <xf numFmtId="0" fontId="39" fillId="0" borderId="15" xfId="0" applyFont="1" applyBorder="1" applyAlignment="1" applyProtection="1">
      <alignment vertical="center" shrinkToFit="1"/>
      <protection hidden="1"/>
    </xf>
    <xf numFmtId="0" fontId="3" fillId="0" borderId="6" xfId="0" applyNumberFormat="1" applyFont="1" applyBorder="1" applyAlignment="1" applyProtection="1">
      <alignment horizontal="right" vertical="center" shrinkToFit="1"/>
      <protection hidden="1"/>
    </xf>
    <xf numFmtId="0" fontId="39" fillId="0" borderId="3" xfId="0" applyFont="1" applyBorder="1" applyAlignment="1" applyProtection="1">
      <alignment vertical="center" shrinkToFit="1"/>
      <protection hidden="1"/>
    </xf>
    <xf numFmtId="0" fontId="8" fillId="0" borderId="0" xfId="0" applyFont="1" applyBorder="1" applyAlignment="1" applyProtection="1">
      <alignment vertical="center" shrinkToFit="1"/>
      <protection hidden="1"/>
    </xf>
    <xf numFmtId="0" fontId="7" fillId="0" borderId="1" xfId="0" applyFont="1" applyBorder="1" applyAlignment="1" applyProtection="1">
      <alignment vertical="center" shrinkToFit="1"/>
      <protection hidden="1"/>
    </xf>
    <xf numFmtId="0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0" fontId="3" fillId="0" borderId="0" xfId="0" applyNumberFormat="1" applyFont="1" applyBorder="1" applyAlignment="1" applyProtection="1">
      <alignment horizontal="right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3" fillId="0" borderId="0" xfId="0" applyNumberFormat="1" applyFont="1" applyAlignment="1" applyProtection="1">
      <alignment horizontal="right" vertical="center" shrinkToFit="1"/>
      <protection hidden="1"/>
    </xf>
    <xf numFmtId="0" fontId="3" fillId="0" borderId="0" xfId="0" applyFont="1" applyAlignment="1">
      <alignment vertical="center" shrinkToFit="1"/>
    </xf>
    <xf numFmtId="0" fontId="29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right" vertical="center"/>
      <protection hidden="1"/>
    </xf>
    <xf numFmtId="0" fontId="41" fillId="0" borderId="14" xfId="0" quotePrefix="1" applyNumberFormat="1" applyFont="1" applyBorder="1" applyAlignment="1" applyProtection="1">
      <alignment horizontal="left"/>
      <protection hidden="1"/>
    </xf>
    <xf numFmtId="0" fontId="41" fillId="0" borderId="0" xfId="0" quotePrefix="1" applyNumberFormat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right" vertical="center"/>
      <protection hidden="1"/>
    </xf>
    <xf numFmtId="0" fontId="37" fillId="0" borderId="3" xfId="0" applyFont="1" applyBorder="1" applyAlignment="1" applyProtection="1">
      <alignment horizontal="left" vertical="center"/>
      <protection hidden="1"/>
    </xf>
    <xf numFmtId="0" fontId="41" fillId="0" borderId="5" xfId="0" quotePrefix="1" applyNumberFormat="1" applyFont="1" applyBorder="1" applyAlignment="1" applyProtection="1">
      <alignment horizontal="left"/>
      <protection hidden="1"/>
    </xf>
    <xf numFmtId="0" fontId="29" fillId="0" borderId="16" xfId="0" applyFont="1" applyBorder="1" applyAlignment="1" applyProtection="1">
      <alignment horizontal="right" vertical="center"/>
      <protection hidden="1"/>
    </xf>
    <xf numFmtId="0" fontId="29" fillId="0" borderId="3" xfId="0" applyFont="1" applyBorder="1" applyAlignment="1" applyProtection="1">
      <alignment horizontal="right" vertical="center"/>
      <protection hidden="1"/>
    </xf>
    <xf numFmtId="0" fontId="3" fillId="0" borderId="0" xfId="0" quotePrefix="1" applyFont="1" applyBorder="1" applyAlignment="1" applyProtection="1">
      <alignment horizontal="right" vertical="center"/>
      <protection hidden="1"/>
    </xf>
    <xf numFmtId="0" fontId="3" fillId="0" borderId="4" xfId="0" applyFont="1" applyBorder="1" applyAlignment="1" applyProtection="1">
      <alignment horizontal="right" vertical="center"/>
      <protection hidden="1"/>
    </xf>
    <xf numFmtId="0" fontId="29" fillId="0" borderId="2" xfId="0" applyFont="1" applyBorder="1" applyAlignment="1" applyProtection="1">
      <alignment horizontal="right" vertical="center"/>
      <protection hidden="1"/>
    </xf>
    <xf numFmtId="0" fontId="29" fillId="0" borderId="0" xfId="0" applyFont="1" applyBorder="1" applyAlignment="1" applyProtection="1">
      <alignment horizontal="right" vertical="center"/>
      <protection hidden="1"/>
    </xf>
    <xf numFmtId="0" fontId="29" fillId="0" borderId="15" xfId="0" applyFont="1" applyBorder="1" applyAlignment="1" applyProtection="1">
      <alignment horizontal="right" vertical="center"/>
      <protection hidden="1"/>
    </xf>
    <xf numFmtId="0" fontId="3" fillId="0" borderId="1" xfId="13" applyNumberFormat="1" applyFont="1" applyBorder="1" applyAlignment="1" applyProtection="1">
      <alignment horizontal="right" vertical="center"/>
      <protection hidden="1"/>
    </xf>
    <xf numFmtId="0" fontId="3" fillId="0" borderId="0" xfId="13" applyNumberFormat="1" applyFont="1" applyBorder="1" applyAlignment="1" applyProtection="1">
      <alignment horizontal="right" vertical="center" wrapText="1"/>
      <protection hidden="1"/>
    </xf>
    <xf numFmtId="0" fontId="3" fillId="0" borderId="0" xfId="13" applyNumberFormat="1" applyFont="1" applyBorder="1" applyAlignment="1" applyProtection="1">
      <alignment horizontal="left" vertical="center"/>
      <protection hidden="1"/>
    </xf>
    <xf numFmtId="0" fontId="3" fillId="0" borderId="0" xfId="13" applyNumberFormat="1" applyFont="1" applyBorder="1" applyAlignment="1" applyProtection="1">
      <alignment horizontal="right" vertical="center"/>
      <protection hidden="1"/>
    </xf>
    <xf numFmtId="0" fontId="10" fillId="0" borderId="0" xfId="13" applyFont="1" applyProtection="1">
      <protection hidden="1"/>
    </xf>
    <xf numFmtId="0" fontId="3" fillId="0" borderId="2" xfId="13" applyNumberFormat="1" applyFont="1" applyBorder="1" applyAlignment="1" applyProtection="1">
      <alignment horizontal="right"/>
      <protection hidden="1"/>
    </xf>
    <xf numFmtId="0" fontId="43" fillId="0" borderId="7" xfId="10" applyNumberFormat="1" applyFont="1" applyBorder="1" applyAlignment="1" applyProtection="1">
      <alignment horizontal="left" vertical="center"/>
      <protection hidden="1"/>
    </xf>
    <xf numFmtId="0" fontId="10" fillId="0" borderId="0" xfId="13" applyNumberFormat="1" applyFont="1" applyBorder="1" applyAlignment="1" applyProtection="1">
      <alignment horizontal="left"/>
      <protection hidden="1"/>
    </xf>
    <xf numFmtId="0" fontId="3" fillId="0" borderId="1" xfId="13" applyNumberFormat="1" applyFont="1" applyBorder="1" applyAlignment="1" applyProtection="1">
      <alignment horizontal="right"/>
      <protection hidden="1"/>
    </xf>
    <xf numFmtId="0" fontId="43" fillId="0" borderId="14" xfId="10" applyNumberFormat="1" applyFont="1" applyBorder="1" applyAlignment="1" applyProtection="1">
      <alignment horizontal="left" vertical="center"/>
      <protection hidden="1"/>
    </xf>
    <xf numFmtId="0" fontId="43" fillId="0" borderId="3" xfId="10" applyNumberFormat="1" applyFont="1" applyBorder="1" applyAlignment="1" applyProtection="1">
      <alignment horizontal="left" vertical="center"/>
      <protection hidden="1"/>
    </xf>
    <xf numFmtId="0" fontId="3" fillId="0" borderId="3" xfId="13" applyNumberFormat="1" applyFont="1" applyBorder="1" applyAlignment="1" applyProtection="1">
      <alignment horizontal="right" vertical="center"/>
      <protection hidden="1"/>
    </xf>
    <xf numFmtId="0" fontId="43" fillId="0" borderId="5" xfId="10" applyNumberFormat="1" applyFont="1" applyBorder="1" applyAlignment="1" applyProtection="1">
      <alignment horizontal="left" vertical="center"/>
      <protection hidden="1"/>
    </xf>
    <xf numFmtId="0" fontId="10" fillId="0" borderId="3" xfId="13" applyNumberFormat="1" applyFont="1" applyBorder="1" applyAlignment="1" applyProtection="1">
      <alignment horizontal="left" vertical="center"/>
      <protection hidden="1"/>
    </xf>
    <xf numFmtId="0" fontId="3" fillId="0" borderId="0" xfId="13" applyNumberFormat="1" applyFont="1" applyAlignment="1" applyProtection="1">
      <alignment horizontal="right"/>
      <protection hidden="1"/>
    </xf>
    <xf numFmtId="0" fontId="10" fillId="0" borderId="3" xfId="13" applyNumberFormat="1" applyFont="1" applyBorder="1" applyAlignment="1" applyProtection="1">
      <alignment horizontal="left"/>
      <protection hidden="1"/>
    </xf>
    <xf numFmtId="0" fontId="3" fillId="0" borderId="6" xfId="13" applyNumberFormat="1" applyFont="1" applyBorder="1" applyAlignment="1" applyProtection="1">
      <alignment horizontal="right" vertical="center"/>
      <protection hidden="1"/>
    </xf>
    <xf numFmtId="0" fontId="3" fillId="0" borderId="2" xfId="13" applyNumberFormat="1" applyFont="1" applyBorder="1" applyAlignment="1" applyProtection="1">
      <alignment horizontal="right" vertical="center"/>
      <protection hidden="1"/>
    </xf>
    <xf numFmtId="0" fontId="10" fillId="0" borderId="0" xfId="13" applyNumberFormat="1" applyFont="1" applyBorder="1" applyAlignment="1" applyProtection="1">
      <alignment horizontal="left" vertical="center"/>
      <protection hidden="1"/>
    </xf>
    <xf numFmtId="0" fontId="3" fillId="0" borderId="0" xfId="13" applyNumberFormat="1" applyFont="1" applyBorder="1" applyAlignment="1" applyProtection="1">
      <alignment horizontal="right" vertical="center" shrinkToFit="1"/>
      <protection hidden="1"/>
    </xf>
    <xf numFmtId="0" fontId="9" fillId="0" borderId="0" xfId="13" applyFont="1" applyAlignment="1" applyProtection="1">
      <alignment horizontal="right" vertical="center"/>
      <protection hidden="1"/>
    </xf>
    <xf numFmtId="0" fontId="3" fillId="0" borderId="0" xfId="13" applyFont="1" applyBorder="1" applyAlignment="1" applyProtection="1">
      <alignment horizontal="right" vertical="center"/>
      <protection hidden="1"/>
    </xf>
    <xf numFmtId="0" fontId="3" fillId="0" borderId="1" xfId="13" applyNumberFormat="1" applyFont="1" applyBorder="1" applyAlignment="1" applyProtection="1">
      <alignment horizontal="right" vertical="center" shrinkToFit="1"/>
      <protection hidden="1"/>
    </xf>
    <xf numFmtId="0" fontId="10" fillId="0" borderId="0" xfId="13" applyFont="1" applyAlignment="1" applyProtection="1">
      <alignment horizontal="left" vertical="center"/>
      <protection hidden="1"/>
    </xf>
    <xf numFmtId="0" fontId="0" fillId="0" borderId="0" xfId="13" applyFont="1" applyBorder="1" applyAlignment="1" applyProtection="1">
      <alignment horizontal="right" vertical="center"/>
      <protection hidden="1"/>
    </xf>
    <xf numFmtId="0" fontId="3" fillId="0" borderId="2" xfId="13" applyNumberFormat="1" applyFont="1" applyBorder="1" applyAlignment="1" applyProtection="1">
      <alignment horizontal="right" vertical="center" shrinkToFit="1"/>
      <protection hidden="1"/>
    </xf>
    <xf numFmtId="0" fontId="3" fillId="0" borderId="0" xfId="13" applyNumberFormat="1" applyFont="1" applyBorder="1" applyAlignment="1" applyProtection="1">
      <alignment horizontal="right"/>
      <protection hidden="1"/>
    </xf>
    <xf numFmtId="0" fontId="3" fillId="0" borderId="0" xfId="13" applyFont="1" applyAlignment="1" applyProtection="1">
      <alignment horizontal="right"/>
      <protection hidden="1"/>
    </xf>
    <xf numFmtId="0" fontId="3" fillId="0" borderId="3" xfId="13" applyFont="1" applyBorder="1" applyAlignment="1" applyProtection="1">
      <alignment horizontal="right"/>
      <protection hidden="1"/>
    </xf>
    <xf numFmtId="0" fontId="3" fillId="0" borderId="0" xfId="13" applyFont="1" applyBorder="1" applyAlignment="1" applyProtection="1">
      <alignment horizontal="right"/>
      <protection hidden="1"/>
    </xf>
    <xf numFmtId="0" fontId="3" fillId="0" borderId="4" xfId="13" applyNumberFormat="1" applyFont="1" applyBorder="1" applyAlignment="1" applyProtection="1">
      <alignment horizontal="right" vertical="center"/>
      <protection hidden="1"/>
    </xf>
    <xf numFmtId="0" fontId="14" fillId="0" borderId="0" xfId="14" applyFont="1" applyAlignment="1" applyProtection="1">
      <alignment horizontal="center" vertical="center"/>
      <protection hidden="1"/>
    </xf>
    <xf numFmtId="0" fontId="40" fillId="0" borderId="0" xfId="14" applyNumberFormat="1" applyFont="1" applyAlignment="1" applyProtection="1">
      <alignment horizontal="left" vertical="center"/>
      <protection hidden="1"/>
    </xf>
    <xf numFmtId="0" fontId="15" fillId="0" borderId="0" xfId="14" applyNumberFormat="1" applyFont="1" applyBorder="1" applyAlignment="1" applyProtection="1">
      <alignment horizontal="left" vertical="center"/>
      <protection hidden="1"/>
    </xf>
    <xf numFmtId="0" fontId="16" fillId="0" borderId="0" xfId="14" applyFont="1" applyAlignment="1" applyProtection="1">
      <alignment horizontal="left" vertical="center"/>
      <protection hidden="1"/>
    </xf>
    <xf numFmtId="0" fontId="10" fillId="0" borderId="0" xfId="14" applyFont="1" applyProtection="1">
      <protection hidden="1"/>
    </xf>
    <xf numFmtId="0" fontId="41" fillId="0" borderId="0" xfId="14" applyNumberFormat="1" applyFont="1" applyBorder="1" applyAlignment="1" applyProtection="1">
      <alignment horizontal="left" vertical="center" shrinkToFit="1"/>
      <protection hidden="1"/>
    </xf>
    <xf numFmtId="0" fontId="40" fillId="0" borderId="0" xfId="14" applyNumberFormat="1" applyFont="1" applyBorder="1" applyAlignment="1" applyProtection="1">
      <alignment horizontal="left" vertical="center"/>
      <protection hidden="1"/>
    </xf>
    <xf numFmtId="0" fontId="3" fillId="0" borderId="0" xfId="14" applyNumberFormat="1" applyFont="1" applyBorder="1" applyAlignment="1" applyProtection="1">
      <alignment horizontal="right" vertical="center"/>
      <protection hidden="1"/>
    </xf>
    <xf numFmtId="0" fontId="41" fillId="0" borderId="14" xfId="14" applyNumberFormat="1" applyFont="1" applyBorder="1" applyAlignment="1" applyProtection="1">
      <alignment horizontal="left" vertical="center" shrinkToFit="1"/>
      <protection hidden="1"/>
    </xf>
    <xf numFmtId="0" fontId="15" fillId="0" borderId="0" xfId="14" applyFont="1" applyAlignment="1" applyProtection="1">
      <alignment horizontal="left" vertical="center"/>
      <protection hidden="1"/>
    </xf>
    <xf numFmtId="0" fontId="41" fillId="0" borderId="13" xfId="14" applyNumberFormat="1" applyFont="1" applyBorder="1" applyAlignment="1" applyProtection="1">
      <alignment horizontal="left" vertical="center" shrinkToFit="1"/>
      <protection hidden="1"/>
    </xf>
    <xf numFmtId="0" fontId="3" fillId="0" borderId="3" xfId="14" applyNumberFormat="1" applyFont="1" applyBorder="1" applyAlignment="1" applyProtection="1">
      <alignment horizontal="right" vertical="center"/>
      <protection hidden="1"/>
    </xf>
    <xf numFmtId="0" fontId="40" fillId="0" borderId="3" xfId="14" applyNumberFormat="1" applyFont="1" applyBorder="1" applyAlignment="1" applyProtection="1">
      <alignment horizontal="left" vertical="center"/>
      <protection hidden="1"/>
    </xf>
    <xf numFmtId="0" fontId="3" fillId="0" borderId="0" xfId="14" applyNumberFormat="1" applyFont="1" applyBorder="1" applyAlignment="1" applyProtection="1">
      <alignment horizontal="right" vertical="center" wrapText="1"/>
      <protection hidden="1"/>
    </xf>
    <xf numFmtId="0" fontId="18" fillId="0" borderId="0" xfId="14" applyFont="1" applyAlignment="1" applyProtection="1">
      <alignment horizontal="left" vertical="center"/>
      <protection hidden="1"/>
    </xf>
    <xf numFmtId="0" fontId="3" fillId="0" borderId="6" xfId="14" applyNumberFormat="1" applyFont="1" applyBorder="1" applyAlignment="1" applyProtection="1">
      <alignment horizontal="right" vertical="center"/>
      <protection hidden="1"/>
    </xf>
    <xf numFmtId="0" fontId="3" fillId="0" borderId="0" xfId="14" applyNumberFormat="1" applyFont="1" applyBorder="1" applyAlignment="1" applyProtection="1">
      <alignment horizontal="center" vertical="center"/>
      <protection hidden="1"/>
    </xf>
    <xf numFmtId="0" fontId="3" fillId="0" borderId="0" xfId="14" applyNumberFormat="1" applyFont="1" applyBorder="1" applyAlignment="1" applyProtection="1">
      <alignment horizontal="right" vertical="center" shrinkToFit="1"/>
      <protection hidden="1"/>
    </xf>
    <xf numFmtId="0" fontId="39" fillId="0" borderId="0" xfId="14" applyNumberFormat="1" applyFont="1" applyAlignment="1" applyProtection="1">
      <alignment horizontal="left"/>
      <protection hidden="1"/>
    </xf>
    <xf numFmtId="0" fontId="41" fillId="0" borderId="4" xfId="14" applyNumberFormat="1" applyFont="1" applyBorder="1" applyAlignment="1" applyProtection="1">
      <alignment horizontal="left" vertical="center" shrinkToFit="1"/>
      <protection hidden="1"/>
    </xf>
    <xf numFmtId="0" fontId="3" fillId="0" borderId="1" xfId="14" applyNumberFormat="1" applyFont="1" applyBorder="1" applyAlignment="1" applyProtection="1">
      <alignment horizontal="right" vertical="center" shrinkToFit="1"/>
      <protection hidden="1"/>
    </xf>
    <xf numFmtId="0" fontId="41" fillId="0" borderId="5" xfId="14" applyNumberFormat="1" applyFont="1" applyBorder="1" applyAlignment="1" applyProtection="1">
      <alignment horizontal="left" vertical="center" shrinkToFit="1"/>
      <protection hidden="1"/>
    </xf>
    <xf numFmtId="0" fontId="3" fillId="0" borderId="3" xfId="14" applyNumberFormat="1" applyFont="1" applyBorder="1" applyAlignment="1" applyProtection="1">
      <alignment horizontal="right"/>
      <protection hidden="1"/>
    </xf>
    <xf numFmtId="0" fontId="3" fillId="0" borderId="4" xfId="14" applyNumberFormat="1" applyFont="1" applyBorder="1" applyAlignment="1" applyProtection="1">
      <alignment horizontal="center" vertical="center"/>
      <protection hidden="1"/>
    </xf>
    <xf numFmtId="0" fontId="3" fillId="0" borderId="1" xfId="14" applyNumberFormat="1" applyFont="1" applyBorder="1" applyAlignment="1" applyProtection="1">
      <alignment horizontal="right"/>
      <protection hidden="1"/>
    </xf>
    <xf numFmtId="0" fontId="19" fillId="0" borderId="0" xfId="14" applyNumberFormat="1" applyFont="1" applyBorder="1" applyAlignment="1" applyProtection="1">
      <alignment horizontal="center" vertical="top"/>
      <protection hidden="1"/>
    </xf>
    <xf numFmtId="0" fontId="0" fillId="0" borderId="0" xfId="14" applyNumberFormat="1" applyFont="1" applyBorder="1" applyAlignment="1" applyProtection="1">
      <protection hidden="1"/>
    </xf>
    <xf numFmtId="0" fontId="3" fillId="0" borderId="0" xfId="14" applyNumberFormat="1" applyFont="1" applyBorder="1" applyAlignment="1" applyProtection="1">
      <alignment horizontal="center" vertical="center" wrapText="1"/>
      <protection hidden="1"/>
    </xf>
    <xf numFmtId="0" fontId="4" fillId="0" borderId="0" xfId="14" applyNumberFormat="1" applyFont="1" applyBorder="1" applyAlignment="1" applyProtection="1">
      <alignment horizontal="left" vertical="center" shrinkToFit="1"/>
      <protection hidden="1"/>
    </xf>
    <xf numFmtId="0" fontId="3" fillId="0" borderId="0" xfId="14" applyNumberFormat="1" applyFont="1" applyBorder="1" applyAlignment="1" applyProtection="1">
      <alignment vertical="center"/>
      <protection hidden="1"/>
    </xf>
    <xf numFmtId="0" fontId="19" fillId="0" borderId="0" xfId="14" applyNumberFormat="1" applyFont="1" applyBorder="1" applyAlignment="1" applyProtection="1">
      <alignment horizontal="center"/>
      <protection hidden="1"/>
    </xf>
    <xf numFmtId="0" fontId="3" fillId="0" borderId="4" xfId="14" applyNumberFormat="1" applyFont="1" applyBorder="1" applyAlignment="1" applyProtection="1">
      <alignment vertical="center"/>
      <protection hidden="1"/>
    </xf>
    <xf numFmtId="0" fontId="3" fillId="0" borderId="3" xfId="14" applyFont="1" applyBorder="1" applyAlignment="1" applyProtection="1">
      <alignment horizontal="right"/>
      <protection hidden="1"/>
    </xf>
    <xf numFmtId="0" fontId="3" fillId="0" borderId="0" xfId="14" applyFont="1" applyAlignment="1" applyProtection="1">
      <alignment horizontal="right"/>
      <protection hidden="1"/>
    </xf>
    <xf numFmtId="0" fontId="3" fillId="0" borderId="2" xfId="14" applyNumberFormat="1" applyFont="1" applyBorder="1" applyAlignment="1" applyProtection="1">
      <alignment horizontal="right" vertical="center" shrinkToFit="1"/>
      <protection hidden="1"/>
    </xf>
    <xf numFmtId="0" fontId="3" fillId="0" borderId="4" xfId="14" applyNumberFormat="1" applyFont="1" applyBorder="1" applyAlignment="1" applyProtection="1">
      <alignment horizontal="right" vertical="center"/>
      <protection hidden="1"/>
    </xf>
    <xf numFmtId="0" fontId="17" fillId="0" borderId="0" xfId="14" applyNumberFormat="1" applyFont="1" applyBorder="1" applyAlignment="1" applyProtection="1">
      <alignment horizontal="right" vertical="center" shrinkToFit="1"/>
      <protection hidden="1"/>
    </xf>
    <xf numFmtId="0" fontId="17" fillId="0" borderId="0" xfId="14" applyNumberFormat="1" applyFont="1" applyBorder="1" applyAlignment="1" applyProtection="1">
      <alignment horizontal="right" vertical="center"/>
      <protection hidden="1"/>
    </xf>
    <xf numFmtId="0" fontId="1" fillId="0" borderId="0" xfId="22" applyAlignment="1">
      <alignment vertical="center" shrinkToFit="1"/>
    </xf>
    <xf numFmtId="0" fontId="0" fillId="0" borderId="0" xfId="18" applyFont="1" applyAlignment="1">
      <alignment vertical="center" shrinkToFit="1"/>
    </xf>
    <xf numFmtId="0" fontId="41" fillId="0" borderId="13" xfId="0" applyNumberFormat="1" applyFont="1" applyBorder="1" applyAlignment="1" applyProtection="1">
      <alignment horizontal="left" vertical="center" shrinkToFit="1"/>
    </xf>
    <xf numFmtId="0" fontId="41" fillId="0" borderId="0" xfId="0" applyNumberFormat="1" applyFont="1" applyAlignment="1" applyProtection="1">
      <alignment horizontal="left" vertical="center" shrinkToFit="1"/>
    </xf>
    <xf numFmtId="0" fontId="38" fillId="0" borderId="3" xfId="0" applyFont="1" applyBorder="1" applyAlignment="1">
      <alignment horizontal="left" vertical="center"/>
    </xf>
    <xf numFmtId="49" fontId="3" fillId="0" borderId="4" xfId="18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0" fontId="41" fillId="0" borderId="5" xfId="0" applyNumberFormat="1" applyFont="1" applyBorder="1" applyAlignment="1" applyProtection="1">
      <alignment horizontal="left" vertical="center" shrinkToFit="1"/>
    </xf>
    <xf numFmtId="0" fontId="41" fillId="0" borderId="7" xfId="0" applyNumberFormat="1" applyFont="1" applyBorder="1" applyAlignment="1" applyProtection="1">
      <alignment horizontal="left" vertical="center" shrinkToFit="1"/>
    </xf>
    <xf numFmtId="0" fontId="41" fillId="0" borderId="14" xfId="0" applyNumberFormat="1" applyFont="1" applyBorder="1" applyAlignment="1" applyProtection="1">
      <alignment horizontal="left" vertical="center" shrinkToFit="1"/>
    </xf>
    <xf numFmtId="0" fontId="41" fillId="0" borderId="4" xfId="0" applyNumberFormat="1" applyFont="1" applyBorder="1" applyAlignment="1" applyProtection="1">
      <alignment horizontal="left" vertical="center" shrinkToFit="1"/>
    </xf>
    <xf numFmtId="0" fontId="40" fillId="0" borderId="0" xfId="0" applyNumberFormat="1" applyFont="1" applyBorder="1" applyAlignment="1" applyProtection="1">
      <alignment horizontal="left" vertical="center"/>
      <protection hidden="1"/>
    </xf>
    <xf numFmtId="0" fontId="40" fillId="0" borderId="0" xfId="0" applyNumberFormat="1" applyFont="1" applyBorder="1" applyAlignment="1" applyProtection="1">
      <alignment horizontal="right" vertical="center"/>
      <protection hidden="1"/>
    </xf>
    <xf numFmtId="0" fontId="41" fillId="0" borderId="7" xfId="0" applyNumberFormat="1" applyFont="1" applyFill="1" applyBorder="1" applyAlignment="1" applyProtection="1">
      <alignment horizontal="left" vertical="center" shrinkToFit="1"/>
    </xf>
    <xf numFmtId="0" fontId="38" fillId="0" borderId="3" xfId="0" applyFont="1" applyFill="1" applyBorder="1" applyAlignment="1">
      <alignment horizontal="left" vertical="center"/>
    </xf>
    <xf numFmtId="0" fontId="3" fillId="0" borderId="0" xfId="18" applyFont="1" applyFill="1" applyAlignment="1">
      <alignment horizontal="right" vertical="center"/>
    </xf>
    <xf numFmtId="0" fontId="3" fillId="0" borderId="0" xfId="18" applyFont="1" applyFill="1" applyBorder="1" applyAlignment="1">
      <alignment horizontal="right" vertical="center"/>
    </xf>
    <xf numFmtId="0" fontId="1" fillId="0" borderId="0" xfId="18" applyFont="1" applyFill="1" applyBorder="1">
      <alignment vertical="center"/>
    </xf>
    <xf numFmtId="0" fontId="41" fillId="0" borderId="14" xfId="0" applyNumberFormat="1" applyFont="1" applyFill="1" applyBorder="1" applyAlignment="1" applyProtection="1">
      <alignment horizontal="left" vertical="center" shrinkToFit="1"/>
    </xf>
    <xf numFmtId="0" fontId="3" fillId="0" borderId="3" xfId="18" applyFont="1" applyFill="1" applyBorder="1" applyAlignment="1">
      <alignment horizontal="right" vertical="center"/>
    </xf>
    <xf numFmtId="0" fontId="41" fillId="0" borderId="0" xfId="22" applyFont="1" applyBorder="1" applyAlignment="1" applyProtection="1">
      <alignment horizontal="right" vertical="center"/>
    </xf>
    <xf numFmtId="0" fontId="37" fillId="0" borderId="0" xfId="22" applyFont="1" applyBorder="1" applyAlignment="1" applyProtection="1">
      <alignment horizontal="right" vertical="center"/>
    </xf>
    <xf numFmtId="0" fontId="37" fillId="0" borderId="4" xfId="22" applyFont="1" applyBorder="1" applyAlignment="1" applyProtection="1">
      <alignment horizontal="right" vertical="center"/>
    </xf>
    <xf numFmtId="0" fontId="41" fillId="0" borderId="5" xfId="22" applyFont="1" applyBorder="1" applyAlignment="1" applyProtection="1">
      <alignment horizontal="right" vertical="center"/>
    </xf>
    <xf numFmtId="0" fontId="3" fillId="0" borderId="6" xfId="22" applyFont="1" applyBorder="1" applyAlignment="1" applyProtection="1">
      <alignment horizontal="left" vertical="center"/>
    </xf>
    <xf numFmtId="0" fontId="4" fillId="0" borderId="4" xfId="22" applyFont="1" applyBorder="1" applyAlignment="1" applyProtection="1">
      <alignment horizontal="right" vertical="center"/>
    </xf>
    <xf numFmtId="0" fontId="41" fillId="0" borderId="16" xfId="22" applyFont="1" applyBorder="1" applyAlignment="1" applyProtection="1">
      <alignment horizontal="right" vertical="center"/>
    </xf>
    <xf numFmtId="0" fontId="41" fillId="0" borderId="13" xfId="22" applyFont="1" applyBorder="1" applyAlignment="1" applyProtection="1">
      <alignment horizontal="right" vertical="center"/>
    </xf>
    <xf numFmtId="0" fontId="41" fillId="0" borderId="3" xfId="22" applyFont="1" applyBorder="1" applyAlignment="1" applyProtection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9" fillId="0" borderId="13" xfId="0" applyNumberFormat="1" applyFont="1" applyBorder="1" applyAlignment="1">
      <alignment horizontal="left" vertical="center" shrinkToFit="1"/>
    </xf>
    <xf numFmtId="0" fontId="3" fillId="0" borderId="6" xfId="0" applyNumberFormat="1" applyFont="1" applyBorder="1" applyAlignment="1">
      <alignment horizontal="right" vertical="center" shrinkToFit="1"/>
    </xf>
    <xf numFmtId="0" fontId="39" fillId="0" borderId="0" xfId="0" applyNumberFormat="1" applyFont="1" applyBorder="1" applyAlignment="1">
      <alignment horizontal="left" vertical="center" shrinkToFit="1"/>
    </xf>
    <xf numFmtId="0" fontId="10" fillId="0" borderId="3" xfId="0" applyNumberFormat="1" applyFont="1" applyBorder="1" applyAlignment="1">
      <alignment horizontal="left" vertical="center" shrinkToFit="1"/>
    </xf>
    <xf numFmtId="0" fontId="3" fillId="0" borderId="0" xfId="0" applyNumberFormat="1" applyFont="1" applyBorder="1">
      <alignment vertical="center"/>
    </xf>
    <xf numFmtId="0" fontId="3" fillId="0" borderId="3" xfId="0" applyNumberFormat="1" applyFont="1" applyBorder="1" applyAlignment="1">
      <alignment horizontal="right" vertical="center"/>
    </xf>
    <xf numFmtId="0" fontId="39" fillId="0" borderId="14" xfId="0" applyNumberFormat="1" applyFont="1" applyBorder="1" applyAlignment="1">
      <alignment horizontal="left" vertical="center" shrinkToFit="1"/>
    </xf>
    <xf numFmtId="0" fontId="39" fillId="0" borderId="7" xfId="0" applyNumberFormat="1" applyFont="1" applyBorder="1" applyAlignment="1">
      <alignment horizontal="left" vertical="center" shrinkToFit="1"/>
    </xf>
    <xf numFmtId="0" fontId="10" fillId="0" borderId="0" xfId="0" applyNumberFormat="1" applyFont="1" applyBorder="1" applyAlignment="1">
      <alignment horizontal="left" vertical="center" shrinkToFit="1"/>
    </xf>
    <xf numFmtId="0" fontId="3" fillId="0" borderId="4" xfId="0" applyNumberFormat="1" applyFont="1" applyBorder="1" applyAlignment="1">
      <alignment horizontal="right" vertical="center" shrinkToFit="1"/>
    </xf>
    <xf numFmtId="0" fontId="39" fillId="0" borderId="4" xfId="0" applyNumberFormat="1" applyFont="1" applyBorder="1" applyAlignment="1">
      <alignment horizontal="left" vertical="center" shrinkToFit="1"/>
    </xf>
    <xf numFmtId="0" fontId="3" fillId="0" borderId="4" xfId="0" applyNumberFormat="1" applyFont="1" applyBorder="1">
      <alignment vertical="center"/>
    </xf>
    <xf numFmtId="0" fontId="3" fillId="0" borderId="6" xfId="0" applyNumberFormat="1" applyFont="1" applyBorder="1">
      <alignment vertical="center"/>
    </xf>
    <xf numFmtId="0" fontId="10" fillId="0" borderId="4" xfId="0" applyNumberFormat="1" applyFont="1" applyBorder="1" applyAlignment="1">
      <alignment horizontal="right" vertical="center" shrinkToFit="1"/>
    </xf>
    <xf numFmtId="0" fontId="10" fillId="0" borderId="0" xfId="0" applyNumberFormat="1" applyFont="1" applyBorder="1" applyAlignment="1">
      <alignment horizontal="right" vertical="center" shrinkToFit="1"/>
    </xf>
    <xf numFmtId="0" fontId="39" fillId="0" borderId="7" xfId="0" applyNumberFormat="1" applyFont="1" applyBorder="1">
      <alignment vertical="center"/>
    </xf>
    <xf numFmtId="0" fontId="39" fillId="0" borderId="0" xfId="0" applyNumberFormat="1" applyFont="1" applyAlignment="1">
      <alignment vertical="center"/>
    </xf>
    <xf numFmtId="0" fontId="39" fillId="0" borderId="0" xfId="0" applyNumberFormat="1" applyFont="1">
      <alignment vertical="center"/>
    </xf>
    <xf numFmtId="0" fontId="39" fillId="0" borderId="5" xfId="0" applyNumberFormat="1" applyFont="1" applyBorder="1">
      <alignment vertical="center"/>
    </xf>
    <xf numFmtId="0" fontId="39" fillId="0" borderId="3" xfId="0" applyNumberFormat="1" applyFont="1" applyBorder="1" applyAlignment="1">
      <alignment vertical="center"/>
    </xf>
    <xf numFmtId="0" fontId="39" fillId="0" borderId="3" xfId="0" applyNumberFormat="1" applyFont="1" applyBorder="1">
      <alignment vertical="center"/>
    </xf>
    <xf numFmtId="0" fontId="3" fillId="0" borderId="3" xfId="0" applyNumberFormat="1" applyFont="1" applyBorder="1">
      <alignment vertical="center"/>
    </xf>
    <xf numFmtId="0" fontId="39" fillId="0" borderId="14" xfId="0" applyNumberFormat="1" applyFont="1" applyBorder="1">
      <alignment vertical="center"/>
    </xf>
    <xf numFmtId="0" fontId="10" fillId="0" borderId="0" xfId="0" applyFont="1">
      <alignment vertical="center"/>
    </xf>
    <xf numFmtId="0" fontId="39" fillId="0" borderId="15" xfId="0" applyNumberFormat="1" applyFont="1" applyBorder="1">
      <alignment vertical="center"/>
    </xf>
    <xf numFmtId="0" fontId="10" fillId="0" borderId="0" xfId="0" applyFont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right" vertical="center" shrinkToFit="1"/>
    </xf>
    <xf numFmtId="0" fontId="39" fillId="0" borderId="15" xfId="0" applyFont="1" applyBorder="1" applyAlignment="1" applyProtection="1">
      <alignment horizontal="right" vertical="center" shrinkToFit="1"/>
    </xf>
    <xf numFmtId="0" fontId="39" fillId="0" borderId="14" xfId="0" applyFont="1" applyBorder="1" applyAlignment="1" applyProtection="1">
      <alignment horizontal="righ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9" fillId="0" borderId="7" xfId="0" applyFont="1" applyBorder="1" applyAlignment="1" applyProtection="1">
      <alignment horizontal="right" vertical="center" shrinkToFit="1"/>
    </xf>
    <xf numFmtId="0" fontId="10" fillId="0" borderId="4" xfId="0" applyFont="1" applyBorder="1" applyAlignment="1" applyProtection="1">
      <alignment horizontal="right" vertical="center" shrinkToFit="1"/>
    </xf>
    <xf numFmtId="0" fontId="39" fillId="0" borderId="0" xfId="0" applyFont="1" applyBorder="1" applyAlignment="1" applyProtection="1">
      <alignment horizontal="right" vertical="center" shrinkToFit="1"/>
    </xf>
    <xf numFmtId="0" fontId="39" fillId="0" borderId="3" xfId="0" applyFont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9" fillId="0" borderId="16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1" fillId="0" borderId="3" xfId="0" applyFont="1" applyBorder="1" applyAlignment="1">
      <alignment horizontal="center" vertical="center" textRotation="255" shrinkToFit="1"/>
    </xf>
    <xf numFmtId="0" fontId="1" fillId="0" borderId="0" xfId="0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3" xfId="0" applyFont="1" applyBorder="1" applyAlignment="1" applyProtection="1">
      <alignment horizontal="right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 textRotation="255" shrinkToFit="1"/>
    </xf>
    <xf numFmtId="0" fontId="1" fillId="0" borderId="4" xfId="0" applyFont="1" applyBorder="1" applyAlignment="1">
      <alignment horizontal="center" vertical="center" textRotation="255" shrinkToFit="1"/>
    </xf>
    <xf numFmtId="0" fontId="3" fillId="0" borderId="0" xfId="0" applyFont="1" applyAlignment="1" applyProtection="1">
      <alignment horizontal="left" vertical="center"/>
      <protection hidden="1"/>
    </xf>
    <xf numFmtId="0" fontId="40" fillId="0" borderId="0" xfId="0" applyNumberFormat="1" applyFont="1" applyBorder="1" applyAlignment="1" applyProtection="1">
      <alignment horizontal="left" vertical="center"/>
      <protection hidden="1"/>
    </xf>
    <xf numFmtId="0" fontId="40" fillId="0" borderId="0" xfId="0" applyNumberFormat="1" applyFont="1" applyBorder="1" applyAlignment="1" applyProtection="1">
      <alignment horizontal="right" vertical="center"/>
      <protection hidden="1"/>
    </xf>
    <xf numFmtId="0" fontId="40" fillId="0" borderId="0" xfId="0" applyNumberFormat="1" applyFont="1" applyBorder="1" applyAlignment="1" applyProtection="1">
      <alignment horizontal="left" vertical="center" shrinkToFit="1"/>
      <protection hidden="1"/>
    </xf>
    <xf numFmtId="0" fontId="39" fillId="0" borderId="13" xfId="0" applyNumberFormat="1" applyFont="1" applyBorder="1" applyAlignment="1" applyProtection="1">
      <alignment horizontal="left" vertical="center" shrinkToFit="1"/>
      <protection hidden="1"/>
    </xf>
    <xf numFmtId="0" fontId="41" fillId="0" borderId="13" xfId="0" applyNumberFormat="1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37" fillId="0" borderId="0" xfId="15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/>
    </xf>
    <xf numFmtId="0" fontId="4" fillId="0" borderId="0" xfId="23" applyFont="1">
      <alignment vertical="center"/>
    </xf>
    <xf numFmtId="0" fontId="7" fillId="0" borderId="8" xfId="23" applyFont="1" applyBorder="1" applyAlignment="1">
      <alignment horizontal="center" vertical="center"/>
    </xf>
    <xf numFmtId="0" fontId="7" fillId="0" borderId="9" xfId="23" applyFont="1" applyBorder="1" applyAlignment="1">
      <alignment horizontal="center" vertical="center"/>
    </xf>
    <xf numFmtId="0" fontId="7" fillId="0" borderId="10" xfId="23" applyFont="1" applyBorder="1" applyAlignment="1">
      <alignment horizontal="center" vertical="center"/>
    </xf>
    <xf numFmtId="0" fontId="7" fillId="0" borderId="11" xfId="23" applyFont="1" applyBorder="1" applyAlignment="1">
      <alignment horizontal="center" vertical="center"/>
    </xf>
    <xf numFmtId="0" fontId="7" fillId="0" borderId="12" xfId="23" applyFont="1" applyBorder="1" applyAlignment="1">
      <alignment horizontal="center" vertical="center"/>
    </xf>
    <xf numFmtId="0" fontId="7" fillId="0" borderId="0" xfId="23" applyFont="1" applyBorder="1" applyAlignment="1">
      <alignment horizontal="center" vertical="center"/>
    </xf>
    <xf numFmtId="0" fontId="7" fillId="0" borderId="12" xfId="23" applyFont="1" applyBorder="1" applyAlignment="1">
      <alignment horizontal="center" vertical="center" textRotation="255"/>
    </xf>
    <xf numFmtId="20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20" fontId="7" fillId="0" borderId="22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33" fillId="0" borderId="25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49" fontId="34" fillId="0" borderId="25" xfId="0" applyNumberFormat="1" applyFont="1" applyBorder="1" applyAlignment="1">
      <alignment horizontal="center" vertical="center" shrinkToFit="1"/>
    </xf>
    <xf numFmtId="0" fontId="34" fillId="0" borderId="25" xfId="0" applyFont="1" applyBorder="1" applyAlignment="1">
      <alignment vertical="center" shrinkToFit="1"/>
    </xf>
    <xf numFmtId="0" fontId="34" fillId="0" borderId="26" xfId="0" applyFont="1" applyBorder="1" applyAlignment="1">
      <alignment vertical="center" shrinkToFit="1"/>
    </xf>
    <xf numFmtId="49" fontId="8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49" fontId="10" fillId="0" borderId="25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49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49" fontId="10" fillId="0" borderId="27" xfId="0" applyNumberFormat="1" applyFont="1" applyBorder="1" applyAlignment="1">
      <alignment horizontal="center" vertical="center" shrinkToFit="1"/>
    </xf>
    <xf numFmtId="0" fontId="10" fillId="0" borderId="27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10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" fontId="7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 shrinkToFit="1"/>
    </xf>
    <xf numFmtId="20" fontId="7" fillId="0" borderId="25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shrinkToFit="1"/>
    </xf>
    <xf numFmtId="0" fontId="26" fillId="0" borderId="33" xfId="0" applyFont="1" applyBorder="1" applyAlignment="1">
      <alignment vertical="center" shrinkToFit="1"/>
    </xf>
    <xf numFmtId="49" fontId="26" fillId="0" borderId="22" xfId="0" applyNumberFormat="1" applyFont="1" applyBorder="1" applyAlignment="1">
      <alignment horizontal="center" vertical="center" shrinkToFit="1"/>
    </xf>
    <xf numFmtId="49" fontId="26" fillId="0" borderId="2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20" fontId="7" fillId="0" borderId="33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 shrinkToFit="1"/>
    </xf>
    <xf numFmtId="0" fontId="25" fillId="0" borderId="33" xfId="0" applyFont="1" applyBorder="1" applyAlignment="1">
      <alignment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49" fontId="26" fillId="0" borderId="25" xfId="0" applyNumberFormat="1" applyFont="1" applyBorder="1" applyAlignment="1">
      <alignment horizontal="center" vertical="center" shrinkToFit="1"/>
    </xf>
    <xf numFmtId="0" fontId="26" fillId="0" borderId="25" xfId="0" applyFont="1" applyBorder="1" applyAlignment="1">
      <alignment vertical="center" shrinkToFit="1"/>
    </xf>
    <xf numFmtId="0" fontId="26" fillId="0" borderId="26" xfId="0" applyFont="1" applyBorder="1" applyAlignment="1">
      <alignment vertical="center" shrinkToFit="1"/>
    </xf>
    <xf numFmtId="49" fontId="25" fillId="0" borderId="25" xfId="0" applyNumberFormat="1" applyFont="1" applyBorder="1" applyAlignment="1">
      <alignment horizontal="center" vertical="center" shrinkToFit="1"/>
    </xf>
    <xf numFmtId="0" fontId="25" fillId="0" borderId="25" xfId="0" applyFont="1" applyBorder="1" applyAlignment="1">
      <alignment vertical="center" shrinkToFit="1"/>
    </xf>
    <xf numFmtId="20" fontId="7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 shrinkToFit="1"/>
    </xf>
    <xf numFmtId="0" fontId="8" fillId="0" borderId="27" xfId="0" applyFont="1" applyBorder="1" applyAlignment="1">
      <alignment vertical="center" shrinkToFit="1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49" fontId="25" fillId="0" borderId="32" xfId="0" applyNumberFormat="1" applyFont="1" applyBorder="1" applyAlignment="1">
      <alignment horizontal="center" vertical="center" shrinkToFit="1"/>
    </xf>
    <xf numFmtId="0" fontId="25" fillId="0" borderId="32" xfId="0" applyFont="1" applyBorder="1" applyAlignment="1">
      <alignment vertical="center" shrinkToFit="1"/>
    </xf>
    <xf numFmtId="49" fontId="31" fillId="0" borderId="32" xfId="0" applyNumberFormat="1" applyFont="1" applyBorder="1" applyAlignment="1">
      <alignment horizontal="center" vertical="center" shrinkToFit="1"/>
    </xf>
    <xf numFmtId="0" fontId="31" fillId="0" borderId="32" xfId="0" applyFont="1" applyBorder="1" applyAlignment="1">
      <alignment vertical="center" shrinkToFit="1"/>
    </xf>
    <xf numFmtId="20" fontId="7" fillId="0" borderId="43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 shrinkToFit="1"/>
    </xf>
    <xf numFmtId="0" fontId="26" fillId="0" borderId="32" xfId="0" applyFont="1" applyBorder="1" applyAlignment="1">
      <alignment vertical="center" shrinkToFit="1"/>
    </xf>
    <xf numFmtId="0" fontId="26" fillId="0" borderId="41" xfId="0" applyFont="1" applyBorder="1" applyAlignment="1">
      <alignment vertical="center" shrinkToFit="1"/>
    </xf>
    <xf numFmtId="49" fontId="31" fillId="0" borderId="33" xfId="0" applyNumberFormat="1" applyFont="1" applyBorder="1" applyAlignment="1">
      <alignment horizontal="center" vertical="center" shrinkToFit="1"/>
    </xf>
    <xf numFmtId="0" fontId="31" fillId="0" borderId="33" xfId="0" applyFont="1" applyBorder="1" applyAlignment="1">
      <alignment vertical="center" shrinkToFit="1"/>
    </xf>
    <xf numFmtId="49" fontId="31" fillId="0" borderId="25" xfId="0" applyNumberFormat="1" applyFont="1" applyBorder="1" applyAlignment="1">
      <alignment horizontal="center" vertical="center" shrinkToFit="1"/>
    </xf>
    <xf numFmtId="0" fontId="31" fillId="0" borderId="25" xfId="0" applyFont="1" applyBorder="1" applyAlignment="1">
      <alignment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45" xfId="0" applyFont="1" applyBorder="1" applyAlignment="1">
      <alignment vertical="center" shrinkToFit="1"/>
    </xf>
    <xf numFmtId="0" fontId="31" fillId="0" borderId="45" xfId="0" applyFont="1" applyBorder="1" applyAlignment="1">
      <alignment vertical="center" shrinkToFit="1"/>
    </xf>
    <xf numFmtId="49" fontId="8" fillId="0" borderId="33" xfId="0" applyNumberFormat="1" applyFont="1" applyBorder="1" applyAlignment="1">
      <alignment horizontal="center" vertical="center" shrinkToFit="1"/>
    </xf>
    <xf numFmtId="0" fontId="8" fillId="0" borderId="33" xfId="0" applyFont="1" applyBorder="1" applyAlignment="1">
      <alignment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8" fillId="0" borderId="32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top"/>
    </xf>
    <xf numFmtId="0" fontId="6" fillId="0" borderId="4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29" xfId="0" applyFont="1" applyBorder="1" applyAlignment="1">
      <alignment horizontal="center" vertical="center" shrinkToFit="1"/>
    </xf>
    <xf numFmtId="0" fontId="0" fillId="0" borderId="30" xfId="0" applyBorder="1">
      <alignment vertical="center"/>
    </xf>
    <xf numFmtId="0" fontId="7" fillId="0" borderId="11" xfId="23" applyFont="1" applyBorder="1" applyAlignment="1">
      <alignment horizontal="center" vertical="center"/>
    </xf>
    <xf numFmtId="0" fontId="6" fillId="0" borderId="0" xfId="23" applyFont="1" applyBorder="1" applyAlignment="1">
      <alignment horizontal="center" vertical="center"/>
    </xf>
    <xf numFmtId="0" fontId="6" fillId="0" borderId="11" xfId="23" applyFont="1" applyBorder="1" applyAlignment="1">
      <alignment horizontal="center" vertical="center"/>
    </xf>
    <xf numFmtId="0" fontId="7" fillId="0" borderId="11" xfId="23" applyFont="1" applyBorder="1" applyAlignment="1">
      <alignment horizontal="center" vertical="center" textRotation="255"/>
    </xf>
    <xf numFmtId="0" fontId="10" fillId="0" borderId="52" xfId="23" applyFont="1" applyBorder="1" applyAlignment="1">
      <alignment horizontal="center" vertical="center" shrinkToFit="1"/>
    </xf>
    <xf numFmtId="0" fontId="24" fillId="0" borderId="52" xfId="23" applyFont="1" applyBorder="1" applyAlignment="1">
      <alignment horizontal="center" vertical="center" shrinkToFit="1"/>
    </xf>
    <xf numFmtId="20" fontId="7" fillId="0" borderId="53" xfId="23" applyNumberFormat="1" applyFont="1" applyBorder="1" applyAlignment="1">
      <alignment horizontal="center" vertical="center"/>
    </xf>
    <xf numFmtId="0" fontId="6" fillId="0" borderId="54" xfId="23" applyFont="1" applyBorder="1" applyAlignment="1">
      <alignment horizontal="center" vertical="center"/>
    </xf>
    <xf numFmtId="0" fontId="6" fillId="0" borderId="55" xfId="23" applyFont="1" applyBorder="1" applyAlignment="1">
      <alignment horizontal="center" vertical="center"/>
    </xf>
    <xf numFmtId="49" fontId="48" fillId="0" borderId="53" xfId="23" applyNumberFormat="1" applyFont="1" applyBorder="1" applyAlignment="1">
      <alignment horizontal="center" vertical="center" shrinkToFit="1"/>
    </xf>
    <xf numFmtId="49" fontId="48" fillId="0" borderId="54" xfId="23" applyNumberFormat="1" applyFont="1" applyBorder="1" applyAlignment="1">
      <alignment horizontal="center" vertical="center" shrinkToFit="1"/>
    </xf>
    <xf numFmtId="0" fontId="48" fillId="0" borderId="54" xfId="23" applyFont="1" applyBorder="1" applyAlignment="1">
      <alignment vertical="center" shrinkToFit="1"/>
    </xf>
    <xf numFmtId="0" fontId="48" fillId="0" borderId="55" xfId="23" applyFont="1" applyBorder="1" applyAlignment="1">
      <alignment vertical="center" shrinkToFit="1"/>
    </xf>
    <xf numFmtId="20" fontId="7" fillId="0" borderId="59" xfId="23" applyNumberFormat="1" applyFont="1" applyBorder="1" applyAlignment="1">
      <alignment horizontal="center" vertical="center"/>
    </xf>
    <xf numFmtId="0" fontId="6" fillId="0" borderId="60" xfId="23" applyFont="1" applyBorder="1" applyAlignment="1">
      <alignment horizontal="center" vertical="center"/>
    </xf>
    <xf numFmtId="0" fontId="6" fillId="0" borderId="61" xfId="23" applyFont="1" applyBorder="1" applyAlignment="1">
      <alignment horizontal="center" vertical="center"/>
    </xf>
    <xf numFmtId="49" fontId="48" fillId="0" borderId="59" xfId="23" applyNumberFormat="1" applyFont="1" applyBorder="1" applyAlignment="1">
      <alignment horizontal="center" vertical="center" shrinkToFit="1"/>
    </xf>
    <xf numFmtId="49" fontId="48" fillId="0" borderId="60" xfId="23" applyNumberFormat="1" applyFont="1" applyBorder="1" applyAlignment="1">
      <alignment horizontal="center" vertical="center" shrinkToFit="1"/>
    </xf>
    <xf numFmtId="0" fontId="48" fillId="0" borderId="60" xfId="23" applyFont="1" applyBorder="1" applyAlignment="1">
      <alignment vertical="center" shrinkToFit="1"/>
    </xf>
    <xf numFmtId="0" fontId="48" fillId="0" borderId="61" xfId="23" applyFont="1" applyBorder="1" applyAlignment="1">
      <alignment vertical="center" shrinkToFit="1"/>
    </xf>
    <xf numFmtId="0" fontId="15" fillId="0" borderId="0" xfId="23" applyFont="1" applyAlignment="1">
      <alignment horizontal="center" vertical="center"/>
    </xf>
    <xf numFmtId="0" fontId="7" fillId="0" borderId="46" xfId="23" applyFont="1" applyBorder="1" applyAlignment="1">
      <alignment horizontal="center" vertical="center" textRotation="255"/>
    </xf>
    <xf numFmtId="0" fontId="7" fillId="0" borderId="30" xfId="23" applyFont="1" applyBorder="1" applyAlignment="1">
      <alignment horizontal="center" vertical="center" textRotation="255"/>
    </xf>
    <xf numFmtId="0" fontId="23" fillId="0" borderId="8" xfId="23" applyFont="1" applyBorder="1" applyAlignment="1">
      <alignment horizontal="center" vertical="center" wrapText="1"/>
    </xf>
    <xf numFmtId="0" fontId="1" fillId="0" borderId="9" xfId="23" applyBorder="1" applyAlignment="1">
      <alignment horizontal="center" vertical="center"/>
    </xf>
    <xf numFmtId="0" fontId="1" fillId="0" borderId="10" xfId="23" applyBorder="1" applyAlignment="1">
      <alignment horizontal="center" vertical="center"/>
    </xf>
    <xf numFmtId="0" fontId="1" fillId="0" borderId="11" xfId="23" applyBorder="1" applyAlignment="1">
      <alignment horizontal="center" vertical="center"/>
    </xf>
    <xf numFmtId="0" fontId="1" fillId="0" borderId="0" xfId="23" applyBorder="1" applyAlignment="1">
      <alignment horizontal="center" vertical="center"/>
    </xf>
    <xf numFmtId="0" fontId="1" fillId="0" borderId="12" xfId="23" applyBorder="1" applyAlignment="1">
      <alignment horizontal="center" vertical="center"/>
    </xf>
    <xf numFmtId="0" fontId="23" fillId="0" borderId="8" xfId="23" applyFont="1" applyBorder="1" applyAlignment="1">
      <alignment horizontal="center" vertical="center"/>
    </xf>
    <xf numFmtId="0" fontId="1" fillId="0" borderId="47" xfId="23" applyBorder="1" applyAlignment="1">
      <alignment horizontal="center" vertical="center"/>
    </xf>
    <xf numFmtId="0" fontId="1" fillId="0" borderId="48" xfId="23" applyBorder="1" applyAlignment="1">
      <alignment horizontal="center" vertical="center"/>
    </xf>
    <xf numFmtId="0" fontId="7" fillId="0" borderId="0" xfId="23" applyFont="1" applyBorder="1" applyAlignment="1">
      <alignment horizontal="center" vertical="center"/>
    </xf>
    <xf numFmtId="0" fontId="6" fillId="0" borderId="12" xfId="23" applyFont="1" applyBorder="1" applyAlignment="1">
      <alignment horizontal="center" vertical="center"/>
    </xf>
    <xf numFmtId="0" fontId="7" fillId="0" borderId="11" xfId="23" applyFont="1" applyBorder="1" applyAlignment="1">
      <alignment horizontal="left" vertical="center"/>
    </xf>
    <xf numFmtId="0" fontId="6" fillId="0" borderId="0" xfId="23" applyFont="1" applyBorder="1" applyAlignment="1">
      <alignment vertical="center"/>
    </xf>
    <xf numFmtId="0" fontId="6" fillId="0" borderId="11" xfId="23" applyFont="1" applyBorder="1" applyAlignment="1">
      <alignment vertical="center"/>
    </xf>
    <xf numFmtId="0" fontId="6" fillId="0" borderId="12" xfId="23" applyFont="1" applyBorder="1" applyAlignment="1">
      <alignment vertical="center"/>
    </xf>
    <xf numFmtId="49" fontId="49" fillId="0" borderId="53" xfId="23" applyNumberFormat="1" applyFont="1" applyBorder="1" applyAlignment="1">
      <alignment horizontal="center" vertical="center" shrinkToFit="1"/>
    </xf>
    <xf numFmtId="49" fontId="49" fillId="0" borderId="54" xfId="23" applyNumberFormat="1" applyFont="1" applyBorder="1" applyAlignment="1">
      <alignment horizontal="center" vertical="center" shrinkToFit="1"/>
    </xf>
    <xf numFmtId="0" fontId="49" fillId="0" borderId="54" xfId="23" applyFont="1" applyBorder="1" applyAlignment="1">
      <alignment vertical="center" shrinkToFit="1"/>
    </xf>
    <xf numFmtId="0" fontId="49" fillId="0" borderId="55" xfId="23" applyFont="1" applyBorder="1" applyAlignment="1">
      <alignment vertical="center" shrinkToFit="1"/>
    </xf>
    <xf numFmtId="49" fontId="49" fillId="0" borderId="56" xfId="23" applyNumberFormat="1" applyFont="1" applyBorder="1" applyAlignment="1">
      <alignment horizontal="center" vertical="center" shrinkToFit="1"/>
    </xf>
    <xf numFmtId="49" fontId="49" fillId="0" borderId="2" xfId="23" applyNumberFormat="1" applyFont="1" applyBorder="1" applyAlignment="1">
      <alignment horizontal="center" vertical="center" shrinkToFit="1"/>
    </xf>
    <xf numFmtId="0" fontId="49" fillId="0" borderId="2" xfId="23" applyFont="1" applyBorder="1" applyAlignment="1">
      <alignment vertical="center" shrinkToFit="1"/>
    </xf>
    <xf numFmtId="0" fontId="49" fillId="0" borderId="57" xfId="23" applyFont="1" applyBorder="1" applyAlignment="1">
      <alignment vertical="center" shrinkToFit="1"/>
    </xf>
    <xf numFmtId="20" fontId="7" fillId="0" borderId="11" xfId="23" applyNumberFormat="1" applyFont="1" applyBorder="1" applyAlignment="1">
      <alignment horizontal="center" vertical="center"/>
    </xf>
    <xf numFmtId="49" fontId="48" fillId="0" borderId="38" xfId="23" applyNumberFormat="1" applyFont="1" applyBorder="1" applyAlignment="1">
      <alignment horizontal="center" vertical="center" shrinkToFit="1"/>
    </xf>
    <xf numFmtId="49" fontId="48" fillId="0" borderId="39" xfId="23" applyNumberFormat="1" applyFont="1" applyBorder="1" applyAlignment="1">
      <alignment horizontal="center" vertical="center" shrinkToFit="1"/>
    </xf>
    <xf numFmtId="0" fontId="48" fillId="0" borderId="39" xfId="23" applyFont="1" applyBorder="1" applyAlignment="1">
      <alignment vertical="center" shrinkToFit="1"/>
    </xf>
    <xf numFmtId="0" fontId="48" fillId="0" borderId="40" xfId="23" applyFont="1" applyBorder="1" applyAlignment="1">
      <alignment vertical="center" shrinkToFit="1"/>
    </xf>
    <xf numFmtId="49" fontId="49" fillId="0" borderId="35" xfId="23" applyNumberFormat="1" applyFont="1" applyBorder="1" applyAlignment="1">
      <alignment horizontal="center" vertical="center" shrinkToFit="1"/>
    </xf>
    <xf numFmtId="49" fontId="49" fillId="0" borderId="36" xfId="23" applyNumberFormat="1" applyFont="1" applyBorder="1" applyAlignment="1">
      <alignment horizontal="center" vertical="center" shrinkToFit="1"/>
    </xf>
    <xf numFmtId="0" fontId="49" fillId="0" borderId="36" xfId="23" applyFont="1" applyBorder="1" applyAlignment="1">
      <alignment vertical="center" shrinkToFit="1"/>
    </xf>
    <xf numFmtId="0" fontId="49" fillId="0" borderId="37" xfId="23" applyFont="1" applyBorder="1" applyAlignment="1">
      <alignment vertical="center" shrinkToFit="1"/>
    </xf>
    <xf numFmtId="0" fontId="49" fillId="0" borderId="58" xfId="23" applyFont="1" applyBorder="1" applyAlignment="1">
      <alignment vertical="center" shrinkToFit="1"/>
    </xf>
    <xf numFmtId="49" fontId="49" fillId="0" borderId="59" xfId="23" applyNumberFormat="1" applyFont="1" applyBorder="1" applyAlignment="1">
      <alignment horizontal="center" vertical="center" shrinkToFit="1"/>
    </xf>
    <xf numFmtId="49" fontId="49" fillId="0" borderId="60" xfId="23" applyNumberFormat="1" applyFont="1" applyBorder="1" applyAlignment="1">
      <alignment horizontal="center" vertical="center" shrinkToFit="1"/>
    </xf>
    <xf numFmtId="0" fontId="49" fillId="0" borderId="60" xfId="23" applyFont="1" applyBorder="1" applyAlignment="1">
      <alignment vertical="center" shrinkToFit="1"/>
    </xf>
    <xf numFmtId="0" fontId="49" fillId="0" borderId="61" xfId="23" applyFont="1" applyBorder="1" applyAlignment="1">
      <alignment vertical="center" shrinkToFit="1"/>
    </xf>
    <xf numFmtId="0" fontId="49" fillId="0" borderId="62" xfId="23" applyFont="1" applyBorder="1" applyAlignment="1">
      <alignment vertical="center" shrinkToFit="1"/>
    </xf>
    <xf numFmtId="0" fontId="10" fillId="0" borderId="29" xfId="23" applyFont="1" applyBorder="1" applyAlignment="1">
      <alignment horizontal="center" vertical="center"/>
    </xf>
    <xf numFmtId="0" fontId="1" fillId="0" borderId="30" xfId="23" applyBorder="1" applyAlignment="1">
      <alignment horizontal="center" vertical="center"/>
    </xf>
    <xf numFmtId="0" fontId="1" fillId="0" borderId="42" xfId="23" applyBorder="1" applyAlignment="1">
      <alignment horizontal="center" vertical="center"/>
    </xf>
    <xf numFmtId="20" fontId="7" fillId="0" borderId="56" xfId="23" applyNumberFormat="1" applyFont="1" applyBorder="1" applyAlignment="1">
      <alignment horizontal="center" vertical="center"/>
    </xf>
    <xf numFmtId="0" fontId="6" fillId="0" borderId="2" xfId="23" applyFont="1" applyBorder="1" applyAlignment="1">
      <alignment horizontal="center" vertical="center"/>
    </xf>
    <xf numFmtId="0" fontId="6" fillId="0" borderId="63" xfId="23" applyFont="1" applyBorder="1" applyAlignment="1">
      <alignment horizontal="center" vertical="center"/>
    </xf>
    <xf numFmtId="20" fontId="7" fillId="0" borderId="35" xfId="23" applyNumberFormat="1" applyFont="1" applyBorder="1" applyAlignment="1">
      <alignment horizontal="center" vertical="center"/>
    </xf>
    <xf numFmtId="0" fontId="6" fillId="0" borderId="36" xfId="23" applyFont="1" applyBorder="1" applyAlignment="1">
      <alignment horizontal="center" vertical="center"/>
    </xf>
    <xf numFmtId="0" fontId="6" fillId="0" borderId="37" xfId="23" applyFont="1" applyBorder="1" applyAlignment="1">
      <alignment horizontal="center" vertical="center"/>
    </xf>
    <xf numFmtId="49" fontId="7" fillId="0" borderId="38" xfId="23" applyNumberFormat="1" applyFont="1" applyBorder="1" applyAlignment="1">
      <alignment horizontal="center" vertical="center" shrinkToFit="1"/>
    </xf>
    <xf numFmtId="49" fontId="7" fillId="0" borderId="39" xfId="23" applyNumberFormat="1" applyFont="1" applyBorder="1" applyAlignment="1">
      <alignment horizontal="center" vertical="center" shrinkToFit="1"/>
    </xf>
    <xf numFmtId="0" fontId="7" fillId="0" borderId="39" xfId="23" applyFont="1" applyBorder="1" applyAlignment="1">
      <alignment vertical="center" shrinkToFit="1"/>
    </xf>
    <xf numFmtId="0" fontId="7" fillId="0" borderId="40" xfId="23" applyFont="1" applyBorder="1" applyAlignment="1">
      <alignment vertical="center" shrinkToFit="1"/>
    </xf>
    <xf numFmtId="49" fontId="3" fillId="0" borderId="22" xfId="23" applyNumberFormat="1" applyFont="1" applyBorder="1" applyAlignment="1">
      <alignment horizontal="center" vertical="center"/>
    </xf>
    <xf numFmtId="49" fontId="3" fillId="0" borderId="23" xfId="23" applyNumberFormat="1" applyFont="1" applyBorder="1" applyAlignment="1">
      <alignment horizontal="center" vertical="center"/>
    </xf>
    <xf numFmtId="0" fontId="3" fillId="0" borderId="23" xfId="23" applyFont="1" applyBorder="1" applyAlignment="1">
      <alignment vertical="center"/>
    </xf>
    <xf numFmtId="0" fontId="3" fillId="0" borderId="24" xfId="23" applyFont="1" applyBorder="1" applyAlignment="1">
      <alignment vertical="center"/>
    </xf>
    <xf numFmtId="0" fontId="3" fillId="0" borderId="34" xfId="23" applyFont="1" applyBorder="1" applyAlignment="1">
      <alignment vertical="center"/>
    </xf>
    <xf numFmtId="0" fontId="49" fillId="0" borderId="64" xfId="23" applyFont="1" applyBorder="1" applyAlignment="1">
      <alignment vertical="center" shrinkToFit="1"/>
    </xf>
    <xf numFmtId="49" fontId="50" fillId="0" borderId="22" xfId="23" applyNumberFormat="1" applyFont="1" applyBorder="1" applyAlignment="1">
      <alignment horizontal="center" vertical="center" shrinkToFit="1"/>
    </xf>
    <xf numFmtId="49" fontId="50" fillId="0" borderId="23" xfId="23" applyNumberFormat="1" applyFont="1" applyBorder="1" applyAlignment="1">
      <alignment horizontal="center" vertical="center" shrinkToFit="1"/>
    </xf>
    <xf numFmtId="0" fontId="50" fillId="0" borderId="23" xfId="23" applyFont="1" applyBorder="1" applyAlignment="1">
      <alignment vertical="center" shrinkToFit="1"/>
    </xf>
    <xf numFmtId="0" fontId="50" fillId="0" borderId="34" xfId="23" applyFont="1" applyBorder="1" applyAlignment="1">
      <alignment vertical="center" shrinkToFit="1"/>
    </xf>
    <xf numFmtId="0" fontId="50" fillId="0" borderId="24" xfId="23" applyFont="1" applyBorder="1" applyAlignment="1">
      <alignment vertical="center" shrinkToFit="1"/>
    </xf>
    <xf numFmtId="0" fontId="6" fillId="0" borderId="38" xfId="23" applyFont="1" applyBorder="1" applyAlignment="1">
      <alignment horizontal="center" vertical="center"/>
    </xf>
    <xf numFmtId="0" fontId="6" fillId="0" borderId="39" xfId="23" applyFont="1" applyBorder="1" applyAlignment="1">
      <alignment horizontal="center" vertical="center"/>
    </xf>
    <xf numFmtId="0" fontId="6" fillId="0" borderId="40" xfId="23" applyFont="1" applyBorder="1" applyAlignment="1">
      <alignment horizontal="center" vertical="center"/>
    </xf>
    <xf numFmtId="49" fontId="7" fillId="0" borderId="22" xfId="23" applyNumberFormat="1" applyFont="1" applyBorder="1" applyAlignment="1">
      <alignment horizontal="center" vertical="center" shrinkToFit="1"/>
    </xf>
    <xf numFmtId="49" fontId="7" fillId="0" borderId="23" xfId="23" applyNumberFormat="1" applyFont="1" applyBorder="1" applyAlignment="1">
      <alignment horizontal="center" vertical="center" shrinkToFit="1"/>
    </xf>
    <xf numFmtId="0" fontId="7" fillId="0" borderId="23" xfId="23" applyFont="1" applyBorder="1" applyAlignment="1">
      <alignment vertical="center" shrinkToFit="1"/>
    </xf>
    <xf numFmtId="0" fontId="7" fillId="0" borderId="24" xfId="23" applyFont="1" applyBorder="1" applyAlignment="1">
      <alignment vertical="center" shrinkToFit="1"/>
    </xf>
    <xf numFmtId="49" fontId="50" fillId="0" borderId="35" xfId="23" applyNumberFormat="1" applyFont="1" applyBorder="1" applyAlignment="1">
      <alignment horizontal="center" vertical="center" shrinkToFit="1"/>
    </xf>
    <xf numFmtId="49" fontId="50" fillId="0" borderId="36" xfId="23" applyNumberFormat="1" applyFont="1" applyBorder="1" applyAlignment="1">
      <alignment horizontal="center" vertical="center" shrinkToFit="1"/>
    </xf>
    <xf numFmtId="0" fontId="50" fillId="0" borderId="36" xfId="23" applyFont="1" applyBorder="1" applyAlignment="1">
      <alignment vertical="center" shrinkToFit="1"/>
    </xf>
    <xf numFmtId="0" fontId="50" fillId="0" borderId="37" xfId="23" applyFont="1" applyBorder="1" applyAlignment="1">
      <alignment vertical="center" shrinkToFit="1"/>
    </xf>
    <xf numFmtId="0" fontId="50" fillId="0" borderId="58" xfId="23" applyFont="1" applyBorder="1" applyAlignment="1">
      <alignment vertical="center" shrinkToFit="1"/>
    </xf>
    <xf numFmtId="0" fontId="7" fillId="0" borderId="34" xfId="23" applyFont="1" applyBorder="1" applyAlignment="1">
      <alignment vertical="center" shrinkToFit="1"/>
    </xf>
    <xf numFmtId="0" fontId="10" fillId="0" borderId="52" xfId="23" applyFont="1" applyBorder="1" applyAlignment="1">
      <alignment horizontal="center" vertical="center"/>
    </xf>
    <xf numFmtId="0" fontId="24" fillId="0" borderId="52" xfId="23" applyFont="1" applyBorder="1" applyAlignment="1">
      <alignment horizontal="center" vertical="center"/>
    </xf>
    <xf numFmtId="0" fontId="24" fillId="0" borderId="29" xfId="23" applyFont="1" applyBorder="1" applyAlignment="1">
      <alignment horizontal="center" vertical="center"/>
    </xf>
    <xf numFmtId="0" fontId="24" fillId="0" borderId="65" xfId="23" applyFont="1" applyBorder="1" applyAlignment="1">
      <alignment horizontal="center" vertical="center"/>
    </xf>
    <xf numFmtId="0" fontId="1" fillId="0" borderId="2" xfId="23" applyBorder="1" applyAlignment="1">
      <alignment horizontal="center" vertical="center"/>
    </xf>
    <xf numFmtId="0" fontId="1" fillId="0" borderId="63" xfId="23" applyBorder="1" applyAlignment="1">
      <alignment horizontal="center" vertical="center"/>
    </xf>
    <xf numFmtId="49" fontId="7" fillId="0" borderId="53" xfId="23" applyNumberFormat="1" applyFont="1" applyBorder="1" applyAlignment="1">
      <alignment horizontal="center" vertical="center"/>
    </xf>
    <xf numFmtId="49" fontId="7" fillId="0" borderId="54" xfId="23" applyNumberFormat="1" applyFont="1" applyBorder="1" applyAlignment="1">
      <alignment horizontal="center" vertical="center"/>
    </xf>
    <xf numFmtId="0" fontId="7" fillId="0" borderId="54" xfId="23" applyFont="1" applyBorder="1" applyAlignment="1">
      <alignment vertical="center"/>
    </xf>
    <xf numFmtId="0" fontId="7" fillId="0" borderId="55" xfId="23" applyFont="1" applyBorder="1" applyAlignment="1">
      <alignment vertical="center"/>
    </xf>
    <xf numFmtId="49" fontId="7" fillId="0" borderId="53" xfId="23" applyNumberFormat="1" applyFont="1" applyBorder="1" applyAlignment="1">
      <alignment horizontal="center" vertical="center" shrinkToFit="1"/>
    </xf>
    <xf numFmtId="49" fontId="7" fillId="0" borderId="54" xfId="23" applyNumberFormat="1" applyFont="1" applyBorder="1" applyAlignment="1">
      <alignment horizontal="center" vertical="center" shrinkToFit="1"/>
    </xf>
    <xf numFmtId="0" fontId="7" fillId="0" borderId="54" xfId="23" applyFont="1" applyBorder="1" applyAlignment="1">
      <alignment vertical="center" shrinkToFit="1"/>
    </xf>
    <xf numFmtId="0" fontId="7" fillId="0" borderId="55" xfId="23" applyFont="1" applyBorder="1" applyAlignment="1">
      <alignment vertical="center" shrinkToFit="1"/>
    </xf>
    <xf numFmtId="49" fontId="7" fillId="0" borderId="24" xfId="23" applyNumberFormat="1" applyFont="1" applyBorder="1" applyAlignment="1">
      <alignment horizontal="center" vertical="center" shrinkToFit="1"/>
    </xf>
    <xf numFmtId="49" fontId="50" fillId="0" borderId="22" xfId="23" applyNumberFormat="1" applyFont="1" applyBorder="1" applyAlignment="1">
      <alignment horizontal="center" vertical="center"/>
    </xf>
    <xf numFmtId="49" fontId="50" fillId="0" borderId="23" xfId="23" applyNumberFormat="1" applyFont="1" applyBorder="1" applyAlignment="1">
      <alignment horizontal="center" vertical="center"/>
    </xf>
    <xf numFmtId="0" fontId="50" fillId="0" borderId="23" xfId="23" applyFont="1" applyBorder="1" applyAlignment="1">
      <alignment vertical="center"/>
    </xf>
    <xf numFmtId="0" fontId="50" fillId="0" borderId="24" xfId="23" applyFont="1" applyBorder="1" applyAlignment="1">
      <alignment vertical="center"/>
    </xf>
    <xf numFmtId="20" fontId="7" fillId="0" borderId="17" xfId="23" applyNumberFormat="1" applyFont="1" applyBorder="1" applyAlignment="1">
      <alignment horizontal="center" vertical="center"/>
    </xf>
    <xf numFmtId="0" fontId="6" fillId="0" borderId="18" xfId="23" applyFont="1" applyBorder="1" applyAlignment="1">
      <alignment horizontal="center" vertical="center"/>
    </xf>
    <xf numFmtId="0" fontId="6" fillId="0" borderId="19" xfId="23" applyFont="1" applyBorder="1" applyAlignment="1">
      <alignment horizontal="center" vertical="center"/>
    </xf>
    <xf numFmtId="0" fontId="1" fillId="0" borderId="0" xfId="23" applyAlignment="1">
      <alignment horizontal="center" vertical="center"/>
    </xf>
    <xf numFmtId="0" fontId="1" fillId="0" borderId="38" xfId="23" applyBorder="1" applyAlignment="1">
      <alignment horizontal="center" vertical="center"/>
    </xf>
    <xf numFmtId="0" fontId="1" fillId="0" borderId="39" xfId="23" applyBorder="1" applyAlignment="1">
      <alignment horizontal="center" vertical="center"/>
    </xf>
    <xf numFmtId="0" fontId="1" fillId="0" borderId="40" xfId="23" applyBorder="1" applyAlignment="1">
      <alignment horizontal="center" vertical="center"/>
    </xf>
    <xf numFmtId="49" fontId="50" fillId="0" borderId="35" xfId="23" applyNumberFormat="1" applyFont="1" applyBorder="1" applyAlignment="1">
      <alignment horizontal="center" vertical="center"/>
    </xf>
    <xf numFmtId="49" fontId="50" fillId="0" borderId="36" xfId="23" applyNumberFormat="1" applyFont="1" applyBorder="1" applyAlignment="1">
      <alignment horizontal="center" vertical="center"/>
    </xf>
    <xf numFmtId="0" fontId="50" fillId="0" borderId="36" xfId="23" applyFont="1" applyBorder="1" applyAlignment="1">
      <alignment vertical="center"/>
    </xf>
    <xf numFmtId="0" fontId="50" fillId="0" borderId="37" xfId="23" applyFont="1" applyBorder="1" applyAlignment="1">
      <alignment vertical="center"/>
    </xf>
    <xf numFmtId="49" fontId="50" fillId="0" borderId="17" xfId="23" applyNumberFormat="1" applyFont="1" applyBorder="1" applyAlignment="1">
      <alignment horizontal="center" vertical="center"/>
    </xf>
    <xf numFmtId="49" fontId="50" fillId="0" borderId="18" xfId="23" applyNumberFormat="1" applyFont="1" applyBorder="1" applyAlignment="1">
      <alignment horizontal="center" vertical="center"/>
    </xf>
    <xf numFmtId="0" fontId="50" fillId="0" borderId="18" xfId="23" applyFont="1" applyBorder="1" applyAlignment="1">
      <alignment vertical="center"/>
    </xf>
    <xf numFmtId="0" fontId="50" fillId="0" borderId="19" xfId="23" applyFont="1" applyBorder="1" applyAlignment="1">
      <alignment vertical="center"/>
    </xf>
    <xf numFmtId="0" fontId="7" fillId="0" borderId="64" xfId="23" applyFont="1" applyBorder="1" applyAlignment="1">
      <alignment vertical="center" shrinkToFit="1"/>
    </xf>
    <xf numFmtId="0" fontId="1" fillId="0" borderId="36" xfId="23" applyBorder="1" applyAlignment="1">
      <alignment horizontal="center" vertical="center"/>
    </xf>
    <xf numFmtId="0" fontId="1" fillId="0" borderId="37" xfId="23" applyBorder="1" applyAlignment="1">
      <alignment horizontal="center" vertical="center"/>
    </xf>
    <xf numFmtId="49" fontId="7" fillId="0" borderId="38" xfId="23" applyNumberFormat="1" applyFont="1" applyBorder="1" applyAlignment="1">
      <alignment horizontal="center" vertical="center"/>
    </xf>
    <xf numFmtId="49" fontId="7" fillId="0" borderId="39" xfId="23" applyNumberFormat="1" applyFont="1" applyBorder="1" applyAlignment="1">
      <alignment horizontal="center" vertical="center"/>
    </xf>
    <xf numFmtId="0" fontId="7" fillId="0" borderId="39" xfId="23" applyFont="1" applyBorder="1" applyAlignment="1">
      <alignment vertical="center"/>
    </xf>
    <xf numFmtId="0" fontId="7" fillId="0" borderId="40" xfId="23" applyFont="1" applyBorder="1" applyAlignment="1">
      <alignment vertical="center"/>
    </xf>
    <xf numFmtId="49" fontId="50" fillId="0" borderId="38" xfId="23" applyNumberFormat="1" applyFont="1" applyBorder="1" applyAlignment="1">
      <alignment horizontal="center" vertical="center" shrinkToFit="1"/>
    </xf>
    <xf numFmtId="49" fontId="50" fillId="0" borderId="39" xfId="23" applyNumberFormat="1" applyFont="1" applyBorder="1" applyAlignment="1">
      <alignment horizontal="center" vertical="center" shrinkToFit="1"/>
    </xf>
    <xf numFmtId="0" fontId="50" fillId="0" borderId="39" xfId="23" applyFont="1" applyBorder="1" applyAlignment="1">
      <alignment vertical="center" shrinkToFit="1"/>
    </xf>
    <xf numFmtId="0" fontId="50" fillId="0" borderId="40" xfId="23" applyFont="1" applyBorder="1" applyAlignment="1">
      <alignment vertical="center" shrinkToFit="1"/>
    </xf>
    <xf numFmtId="49" fontId="7" fillId="0" borderId="11" xfId="23" applyNumberFormat="1" applyFont="1" applyBorder="1" applyAlignment="1">
      <alignment horizontal="center" vertical="center" shrinkToFit="1"/>
    </xf>
    <xf numFmtId="49" fontId="7" fillId="0" borderId="0" xfId="23" applyNumberFormat="1" applyFont="1" applyBorder="1" applyAlignment="1">
      <alignment horizontal="center" vertical="center" shrinkToFit="1"/>
    </xf>
    <xf numFmtId="0" fontId="7" fillId="0" borderId="0" xfId="23" applyFont="1" applyBorder="1" applyAlignment="1">
      <alignment vertical="center" shrinkToFit="1"/>
    </xf>
    <xf numFmtId="0" fontId="7" fillId="0" borderId="48" xfId="23" applyFont="1" applyBorder="1" applyAlignment="1">
      <alignment vertical="center" shrinkToFit="1"/>
    </xf>
    <xf numFmtId="49" fontId="50" fillId="0" borderId="24" xfId="23" applyNumberFormat="1" applyFont="1" applyBorder="1" applyAlignment="1">
      <alignment horizontal="center" vertical="center"/>
    </xf>
    <xf numFmtId="49" fontId="7" fillId="0" borderId="22" xfId="23" applyNumberFormat="1" applyFont="1" applyBorder="1" applyAlignment="1">
      <alignment horizontal="center" vertical="center"/>
    </xf>
    <xf numFmtId="49" fontId="7" fillId="0" borderId="23" xfId="23" applyNumberFormat="1" applyFont="1" applyBorder="1" applyAlignment="1">
      <alignment horizontal="center" vertical="center"/>
    </xf>
    <xf numFmtId="49" fontId="7" fillId="0" borderId="24" xfId="23" applyNumberFormat="1" applyFont="1" applyBorder="1" applyAlignment="1">
      <alignment horizontal="center" vertical="center"/>
    </xf>
    <xf numFmtId="49" fontId="7" fillId="0" borderId="34" xfId="23" applyNumberFormat="1" applyFont="1" applyBorder="1" applyAlignment="1">
      <alignment horizontal="center" vertical="center" shrinkToFit="1"/>
    </xf>
    <xf numFmtId="0" fontId="0" fillId="0" borderId="38" xfId="3" applyFont="1" applyBorder="1" applyAlignment="1">
      <alignment horizontal="center" vertical="center"/>
    </xf>
    <xf numFmtId="0" fontId="0" fillId="0" borderId="39" xfId="3" applyFont="1" applyBorder="1" applyAlignment="1">
      <alignment horizontal="center" vertical="center"/>
    </xf>
    <xf numFmtId="0" fontId="0" fillId="0" borderId="40" xfId="3" applyFont="1" applyBorder="1" applyAlignment="1">
      <alignment horizontal="center" vertical="center"/>
    </xf>
    <xf numFmtId="0" fontId="50" fillId="0" borderId="66" xfId="23" applyFont="1" applyBorder="1" applyAlignment="1">
      <alignment vertical="center"/>
    </xf>
    <xf numFmtId="0" fontId="7" fillId="0" borderId="9" xfId="23" applyFont="1" applyBorder="1" applyAlignment="1">
      <alignment horizontal="center" vertical="center"/>
    </xf>
    <xf numFmtId="0" fontId="7" fillId="0" borderId="0" xfId="23" applyFont="1" applyAlignment="1">
      <alignment horizontal="center" vertical="center"/>
    </xf>
    <xf numFmtId="0" fontId="50" fillId="0" borderId="34" xfId="23" applyFont="1" applyBorder="1" applyAlignment="1">
      <alignment vertical="center"/>
    </xf>
    <xf numFmtId="0" fontId="8" fillId="0" borderId="0" xfId="0" applyNumberFormat="1" applyFont="1" applyBorder="1" applyAlignment="1" applyProtection="1">
      <alignment horizontal="right" vertical="center"/>
    </xf>
    <xf numFmtId="49" fontId="3" fillId="0" borderId="4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0" fontId="10" fillId="0" borderId="0" xfId="0" applyNumberFormat="1" applyFont="1" applyBorder="1" applyAlignment="1">
      <alignment horizontal="right" shrinkToFit="1"/>
    </xf>
    <xf numFmtId="0" fontId="24" fillId="0" borderId="0" xfId="0" applyNumberFormat="1" applyFont="1" applyAlignment="1"/>
    <xf numFmtId="0" fontId="2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0" fontId="3" fillId="0" borderId="0" xfId="0" applyFont="1" applyAlignment="1" applyProtection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49" fontId="3" fillId="0" borderId="16" xfId="0" applyNumberFormat="1" applyFont="1" applyBorder="1" applyAlignment="1">
      <alignment horizontal="right" vertical="center" shrinkToFit="1"/>
    </xf>
    <xf numFmtId="49" fontId="3" fillId="0" borderId="15" xfId="0" applyNumberFormat="1" applyFont="1" applyBorder="1" applyAlignment="1">
      <alignment horizontal="right" vertical="center" shrinkToFit="1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horizontal="right" vertical="center" shrinkToFit="1"/>
    </xf>
    <xf numFmtId="0" fontId="8" fillId="0" borderId="0" xfId="0" applyNumberFormat="1" applyFont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10" fillId="0" borderId="0" xfId="0" applyNumberFormat="1" applyFont="1" applyBorder="1" applyAlignment="1">
      <alignment horizontal="right" vertical="top" shrinkToFit="1"/>
    </xf>
    <xf numFmtId="0" fontId="24" fillId="0" borderId="0" xfId="0" applyNumberFormat="1" applyFont="1" applyAlignment="1">
      <alignment vertical="top"/>
    </xf>
    <xf numFmtId="0" fontId="0" fillId="0" borderId="7" xfId="0" applyBorder="1" applyAlignment="1">
      <alignment horizontal="left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 shrinkToFit="1"/>
    </xf>
    <xf numFmtId="0" fontId="3" fillId="0" borderId="2" xfId="0" applyFont="1" applyBorder="1" applyAlignment="1" applyProtection="1">
      <alignment horizontal="right" vertical="center" shrinkToFit="1"/>
      <protection hidden="1"/>
    </xf>
    <xf numFmtId="0" fontId="0" fillId="0" borderId="16" xfId="0" applyBorder="1" applyAlignment="1" applyProtection="1">
      <alignment horizontal="right" vertical="center" shrinkToFit="1"/>
      <protection hidden="1"/>
    </xf>
    <xf numFmtId="0" fontId="0" fillId="0" borderId="1" xfId="0" applyBorder="1" applyAlignment="1" applyProtection="1">
      <alignment horizontal="right" vertical="center" shrinkToFit="1"/>
      <protection hidden="1"/>
    </xf>
    <xf numFmtId="0" fontId="0" fillId="0" borderId="15" xfId="0" applyBorder="1" applyAlignment="1" applyProtection="1">
      <alignment horizontal="right" vertical="center" shrinkToFit="1"/>
      <protection hidden="1"/>
    </xf>
    <xf numFmtId="0" fontId="3" fillId="0" borderId="0" xfId="0" applyFont="1" applyBorder="1" applyAlignment="1" applyProtection="1">
      <alignment horizontal="right" vertical="center" shrinkToFit="1"/>
      <protection hidden="1"/>
    </xf>
    <xf numFmtId="0" fontId="0" fillId="0" borderId="3" xfId="0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8" fillId="0" borderId="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Border="1" applyAlignment="1" applyProtection="1">
      <alignment horizontal="center" vertical="center" shrinkToFit="1"/>
      <protection hidden="1"/>
    </xf>
    <xf numFmtId="0" fontId="42" fillId="0" borderId="0" xfId="0" applyNumberFormat="1" applyFont="1" applyBorder="1" applyAlignment="1" applyProtection="1">
      <alignment horizontal="center" vertical="center" textRotation="255" shrinkToFit="1"/>
      <protection hidden="1"/>
    </xf>
    <xf numFmtId="0" fontId="7" fillId="0" borderId="5" xfId="0" applyFont="1" applyBorder="1" applyAlignment="1" applyProtection="1">
      <alignment horizontal="left" vertical="center" shrinkToFit="1"/>
      <protection hidden="1"/>
    </xf>
    <xf numFmtId="0" fontId="7" fillId="0" borderId="4" xfId="0" applyFont="1" applyBorder="1" applyAlignment="1" applyProtection="1">
      <alignment horizontal="left" vertical="center" shrinkToFit="1"/>
      <protection hidden="1"/>
    </xf>
    <xf numFmtId="0" fontId="42" fillId="0" borderId="0" xfId="0" applyNumberFormat="1" applyFont="1" applyBorder="1" applyAlignment="1" applyProtection="1">
      <alignment horizontal="left" vertical="center" shrinkToFit="1"/>
      <protection hidden="1"/>
    </xf>
    <xf numFmtId="0" fontId="8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42" fillId="0" borderId="0" xfId="0" applyNumberFormat="1" applyFont="1" applyBorder="1" applyAlignment="1" applyProtection="1">
      <alignment horizontal="left" vertical="center" textRotation="255" shrinkToFit="1"/>
      <protection hidden="1"/>
    </xf>
    <xf numFmtId="0" fontId="7" fillId="0" borderId="7" xfId="0" applyFont="1" applyBorder="1" applyAlignment="1" applyProtection="1">
      <alignment horizontal="left" vertical="center" shrinkToFit="1"/>
      <protection hidden="1"/>
    </xf>
    <xf numFmtId="0" fontId="7" fillId="0" borderId="0" xfId="0" applyFont="1" applyAlignment="1" applyProtection="1">
      <alignment horizontal="left" vertical="center" shrinkToFit="1"/>
      <protection hidden="1"/>
    </xf>
    <xf numFmtId="0" fontId="42" fillId="0" borderId="0" xfId="0" applyFont="1" applyBorder="1" applyAlignment="1" applyProtection="1">
      <alignment horizontal="right" vertical="center" shrinkToFit="1"/>
      <protection hidden="1"/>
    </xf>
    <xf numFmtId="0" fontId="42" fillId="0" borderId="0" xfId="0" applyFont="1" applyBorder="1" applyAlignment="1" applyProtection="1">
      <alignment horizontal="center" vertical="center" textRotation="255" shrinkToFit="1"/>
      <protection hidden="1"/>
    </xf>
    <xf numFmtId="0" fontId="10" fillId="0" borderId="0" xfId="0" applyFont="1" applyAlignment="1" applyProtection="1">
      <alignment horizontal="center" vertical="center" shrinkToFit="1"/>
      <protection hidden="1"/>
    </xf>
    <xf numFmtId="0" fontId="10" fillId="0" borderId="3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0" fillId="0" borderId="3" xfId="0" applyBorder="1" applyAlignment="1">
      <alignment horizontal="center" vertical="center" shrinkToFit="1"/>
    </xf>
    <xf numFmtId="0" fontId="44" fillId="0" borderId="0" xfId="0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right" vertical="center" shrinkToFit="1"/>
      <protection hidden="1"/>
    </xf>
    <xf numFmtId="0" fontId="12" fillId="0" borderId="0" xfId="18" applyFont="1" applyAlignment="1">
      <alignment horizontal="right" vertical="center"/>
    </xf>
    <xf numFmtId="0" fontId="8" fillId="0" borderId="0" xfId="18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22" applyFont="1" applyAlignment="1" applyProtection="1">
      <alignment horizontal="right" vertical="center"/>
    </xf>
    <xf numFmtId="0" fontId="4" fillId="0" borderId="0" xfId="22" applyFont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0" fontId="3" fillId="0" borderId="2" xfId="18" applyFont="1" applyBorder="1" applyAlignment="1">
      <alignment horizontal="right" vertical="center"/>
    </xf>
    <xf numFmtId="0" fontId="0" fillId="0" borderId="16" xfId="18" applyFont="1" applyBorder="1" applyAlignment="1">
      <alignment horizontal="right" vertical="center"/>
    </xf>
    <xf numFmtId="0" fontId="0" fillId="0" borderId="1" xfId="18" applyFont="1" applyBorder="1" applyAlignment="1">
      <alignment horizontal="right" vertical="center"/>
    </xf>
    <xf numFmtId="0" fontId="0" fillId="0" borderId="15" xfId="18" applyFont="1" applyBorder="1" applyAlignment="1">
      <alignment horizontal="right" vertical="center"/>
    </xf>
    <xf numFmtId="49" fontId="3" fillId="0" borderId="5" xfId="22" applyNumberFormat="1" applyFont="1" applyBorder="1" applyAlignment="1">
      <alignment horizontal="left" vertical="center"/>
    </xf>
    <xf numFmtId="49" fontId="3" fillId="0" borderId="7" xfId="22" applyNumberFormat="1" applyFont="1" applyBorder="1" applyAlignment="1">
      <alignment horizontal="left" vertical="center"/>
    </xf>
    <xf numFmtId="49" fontId="3" fillId="0" borderId="4" xfId="22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0" borderId="0" xfId="18" applyFont="1" applyBorder="1" applyAlignment="1">
      <alignment horizontal="right" vertical="center"/>
    </xf>
    <xf numFmtId="0" fontId="3" fillId="0" borderId="0" xfId="18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3" fillId="0" borderId="0" xfId="22" applyNumberFormat="1" applyFont="1" applyBorder="1" applyAlignment="1">
      <alignment horizontal="right" vertical="center"/>
    </xf>
    <xf numFmtId="0" fontId="0" fillId="0" borderId="0" xfId="3" applyFont="1" applyAlignment="1">
      <alignment horizontal="left" vertical="center"/>
    </xf>
    <xf numFmtId="0" fontId="5" fillId="0" borderId="0" xfId="22" applyFont="1" applyAlignment="1">
      <alignment horizontal="center" vertical="center"/>
    </xf>
    <xf numFmtId="0" fontId="28" fillId="0" borderId="0" xfId="22" applyFont="1" applyAlignment="1">
      <alignment horizontal="center" vertical="center"/>
    </xf>
    <xf numFmtId="0" fontId="0" fillId="0" borderId="0" xfId="3" applyFont="1" applyAlignment="1">
      <alignment horizontal="center" vertical="center"/>
    </xf>
    <xf numFmtId="49" fontId="3" fillId="0" borderId="2" xfId="18" applyNumberFormat="1" applyFont="1" applyBorder="1" applyAlignment="1">
      <alignment horizontal="right" vertical="center"/>
    </xf>
    <xf numFmtId="49" fontId="3" fillId="0" borderId="16" xfId="18" applyNumberFormat="1" applyFont="1" applyBorder="1" applyAlignment="1">
      <alignment horizontal="right" vertical="center"/>
    </xf>
    <xf numFmtId="49" fontId="3" fillId="0" borderId="0" xfId="18" applyNumberFormat="1" applyFont="1" applyBorder="1" applyAlignment="1">
      <alignment horizontal="right" vertical="center"/>
    </xf>
    <xf numFmtId="49" fontId="3" fillId="0" borderId="3" xfId="18" applyNumberFormat="1" applyFont="1" applyBorder="1" applyAlignment="1">
      <alignment horizontal="right" vertical="center"/>
    </xf>
    <xf numFmtId="49" fontId="3" fillId="0" borderId="15" xfId="18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" xfId="3" applyFont="1" applyBorder="1" applyAlignment="1">
      <alignment horizontal="left" vertical="center"/>
    </xf>
    <xf numFmtId="0" fontId="12" fillId="0" borderId="0" xfId="18" applyNumberFormat="1" applyFont="1" applyBorder="1" applyAlignment="1">
      <alignment horizontal="right" vertical="center"/>
    </xf>
    <xf numFmtId="0" fontId="0" fillId="0" borderId="2" xfId="3" applyFont="1" applyBorder="1" applyAlignment="1">
      <alignment horizontal="left" vertical="center"/>
    </xf>
    <xf numFmtId="49" fontId="3" fillId="0" borderId="1" xfId="18" applyNumberFormat="1" applyFont="1" applyBorder="1" applyAlignment="1">
      <alignment horizontal="right" vertical="center"/>
    </xf>
    <xf numFmtId="0" fontId="12" fillId="0" borderId="0" xfId="18" applyNumberFormat="1" applyFont="1" applyAlignment="1">
      <alignment horizontal="right" vertical="center"/>
    </xf>
    <xf numFmtId="0" fontId="0" fillId="0" borderId="0" xfId="18" applyFont="1" applyBorder="1" applyAlignment="1">
      <alignment vertical="center"/>
    </xf>
    <xf numFmtId="0" fontId="8" fillId="0" borderId="0" xfId="18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18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18" applyFont="1" applyBorder="1" applyAlignment="1">
      <alignment horizontal="right" vertical="center"/>
    </xf>
    <xf numFmtId="0" fontId="0" fillId="0" borderId="0" xfId="18" applyFont="1" applyAlignment="1">
      <alignment horizontal="right" vertical="center"/>
    </xf>
    <xf numFmtId="0" fontId="7" fillId="0" borderId="0" xfId="0" applyNumberFormat="1" applyFont="1" applyAlignment="1">
      <alignment horizontal="center" vertical="center" shrinkToFit="1"/>
    </xf>
    <xf numFmtId="0" fontId="6" fillId="0" borderId="0" xfId="22" applyFont="1" applyAlignment="1">
      <alignment horizontal="center" vertical="center"/>
    </xf>
    <xf numFmtId="0" fontId="8" fillId="0" borderId="0" xfId="18" applyFont="1" applyAlignment="1">
      <alignment horizontal="left" vertical="center"/>
    </xf>
    <xf numFmtId="0" fontId="7" fillId="0" borderId="0" xfId="22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shrinkToFit="1"/>
    </xf>
    <xf numFmtId="0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4" xfId="22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49" fontId="3" fillId="0" borderId="2" xfId="0" applyNumberFormat="1" applyFont="1" applyBorder="1" applyAlignment="1" applyProtection="1">
      <alignment horizontal="right" vertical="center"/>
      <protection hidden="1"/>
    </xf>
    <xf numFmtId="49" fontId="3" fillId="0" borderId="16" xfId="0" applyNumberFormat="1" applyFont="1" applyBorder="1" applyAlignment="1" applyProtection="1">
      <alignment horizontal="right" vertical="center"/>
      <protection hidden="1"/>
    </xf>
    <xf numFmtId="49" fontId="3" fillId="0" borderId="0" xfId="0" applyNumberFormat="1" applyFont="1" applyBorder="1" applyAlignment="1" applyProtection="1">
      <alignment horizontal="right" vertical="center"/>
      <protection hidden="1"/>
    </xf>
    <xf numFmtId="49" fontId="3" fillId="0" borderId="3" xfId="0" applyNumberFormat="1" applyFont="1" applyBorder="1" applyAlignment="1" applyProtection="1">
      <alignment horizontal="right" vertical="center"/>
      <protection hidden="1"/>
    </xf>
    <xf numFmtId="49" fontId="3" fillId="0" borderId="15" xfId="0" applyNumberFormat="1" applyFont="1" applyBorder="1" applyAlignment="1" applyProtection="1">
      <alignment horizontal="right" vertical="center"/>
      <protection hidden="1"/>
    </xf>
    <xf numFmtId="0" fontId="3" fillId="0" borderId="3" xfId="0" quotePrefix="1" applyFont="1" applyBorder="1" applyAlignment="1" applyProtection="1">
      <alignment horizontal="right" vertical="center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right" vertical="center"/>
      <protection hidden="1"/>
    </xf>
    <xf numFmtId="0" fontId="3" fillId="0" borderId="2" xfId="0" quotePrefix="1" applyFont="1" applyBorder="1" applyAlignment="1" applyProtection="1">
      <alignment horizontal="right"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right" vertical="center"/>
      <protection hidden="1"/>
    </xf>
    <xf numFmtId="0" fontId="12" fillId="0" borderId="0" xfId="0" applyNumberFormat="1" applyFont="1" applyAlignment="1">
      <alignment vertical="center"/>
    </xf>
    <xf numFmtId="49" fontId="3" fillId="0" borderId="1" xfId="0" applyNumberFormat="1" applyFont="1" applyBorder="1" applyAlignment="1" applyProtection="1">
      <alignment horizontal="right" vertical="center"/>
      <protection hidden="1"/>
    </xf>
    <xf numFmtId="0" fontId="3" fillId="0" borderId="0" xfId="0" quotePrefix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49" fontId="8" fillId="0" borderId="0" xfId="0" applyNumberFormat="1" applyFont="1" applyBorder="1" applyAlignment="1" applyProtection="1">
      <alignment horizontal="left" vertical="center" shrinkToFit="1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8" fillId="0" borderId="0" xfId="0" applyNumberFormat="1" applyFont="1" applyBorder="1" applyAlignment="1" applyProtection="1">
      <alignment horizontal="left" vertical="center" shrinkToFit="1"/>
      <protection hidden="1"/>
    </xf>
    <xf numFmtId="0" fontId="9" fillId="0" borderId="0" xfId="0" applyNumberFormat="1" applyFont="1" applyAlignment="1" applyProtection="1">
      <alignment horizontal="left" vertical="center" shrinkToFit="1"/>
      <protection hidden="1"/>
    </xf>
    <xf numFmtId="0" fontId="5" fillId="0" borderId="0" xfId="13" applyFont="1" applyAlignment="1">
      <alignment horizontal="center" vertical="center"/>
    </xf>
    <xf numFmtId="0" fontId="11" fillId="0" borderId="0" xfId="13" applyFont="1" applyAlignment="1">
      <alignment horizontal="center" vertical="center"/>
    </xf>
    <xf numFmtId="0" fontId="12" fillId="0" borderId="0" xfId="13" applyNumberFormat="1" applyFont="1" applyAlignment="1">
      <alignment horizontal="center" vertical="center"/>
    </xf>
    <xf numFmtId="0" fontId="0" fillId="0" borderId="0" xfId="13" applyFont="1" applyAlignment="1">
      <alignment horizontal="center" vertical="center"/>
    </xf>
    <xf numFmtId="0" fontId="10" fillId="0" borderId="0" xfId="1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49" fontId="3" fillId="0" borderId="16" xfId="13" applyNumberFormat="1" applyFont="1" applyBorder="1" applyAlignment="1" applyProtection="1">
      <alignment horizontal="right" vertical="center" wrapText="1"/>
      <protection hidden="1"/>
    </xf>
    <xf numFmtId="49" fontId="0" fillId="0" borderId="3" xfId="13" applyNumberFormat="1" applyFont="1" applyBorder="1" applyAlignment="1" applyProtection="1">
      <alignment horizontal="right" vertical="center"/>
      <protection hidden="1"/>
    </xf>
    <xf numFmtId="49" fontId="3" fillId="0" borderId="0" xfId="13" applyNumberFormat="1" applyFont="1" applyBorder="1" applyAlignment="1" applyProtection="1">
      <alignment horizontal="right" vertical="center"/>
      <protection hidden="1"/>
    </xf>
    <xf numFmtId="49" fontId="0" fillId="0" borderId="0" xfId="13" applyNumberFormat="1" applyFont="1" applyAlignment="1" applyProtection="1">
      <alignment horizontal="right" vertical="center"/>
      <protection hidden="1"/>
    </xf>
    <xf numFmtId="49" fontId="3" fillId="0" borderId="3" xfId="13" applyNumberFormat="1" applyFont="1" applyBorder="1" applyAlignment="1" applyProtection="1">
      <alignment horizontal="right" vertical="center"/>
      <protection hidden="1"/>
    </xf>
    <xf numFmtId="0" fontId="3" fillId="0" borderId="0" xfId="13" applyNumberFormat="1" applyFont="1" applyBorder="1" applyAlignment="1" applyProtection="1">
      <alignment horizontal="right" vertical="center" shrinkToFit="1"/>
      <protection hidden="1"/>
    </xf>
    <xf numFmtId="0" fontId="0" fillId="0" borderId="0" xfId="13" applyFont="1" applyAlignment="1" applyProtection="1">
      <alignment horizontal="right" vertical="center"/>
      <protection hidden="1"/>
    </xf>
    <xf numFmtId="49" fontId="0" fillId="0" borderId="15" xfId="13" applyNumberFormat="1" applyFont="1" applyBorder="1" applyAlignment="1" applyProtection="1">
      <alignment horizontal="right" vertical="center"/>
      <protection hidden="1"/>
    </xf>
    <xf numFmtId="49" fontId="3" fillId="0" borderId="3" xfId="13" applyNumberFormat="1" applyFont="1" applyBorder="1" applyAlignment="1" applyProtection="1">
      <alignment horizontal="right"/>
      <protection hidden="1"/>
    </xf>
    <xf numFmtId="49" fontId="3" fillId="0" borderId="0" xfId="13" applyNumberFormat="1" applyFont="1" applyAlignment="1" applyProtection="1">
      <alignment horizontal="right"/>
      <protection hidden="1"/>
    </xf>
    <xf numFmtId="0" fontId="10" fillId="0" borderId="0" xfId="13" applyNumberFormat="1" applyFont="1" applyBorder="1" applyAlignment="1" applyProtection="1">
      <alignment horizontal="left"/>
      <protection hidden="1"/>
    </xf>
    <xf numFmtId="0" fontId="8" fillId="0" borderId="0" xfId="11" applyFont="1" applyAlignment="1" applyProtection="1">
      <alignment horizontal="left" vertical="center"/>
      <protection hidden="1"/>
    </xf>
    <xf numFmtId="0" fontId="6" fillId="0" borderId="0" xfId="11" applyFont="1" applyAlignment="1" applyProtection="1">
      <alignment horizontal="left" vertical="center"/>
      <protection hidden="1"/>
    </xf>
    <xf numFmtId="0" fontId="3" fillId="0" borderId="0" xfId="13" applyFont="1" applyBorder="1" applyAlignment="1" applyProtection="1">
      <alignment horizontal="right" vertical="center"/>
      <protection hidden="1"/>
    </xf>
    <xf numFmtId="0" fontId="0" fillId="0" borderId="0" xfId="13" applyFont="1" applyBorder="1" applyAlignment="1" applyProtection="1">
      <alignment horizontal="right" vertical="center"/>
      <protection hidden="1"/>
    </xf>
    <xf numFmtId="0" fontId="10" fillId="0" borderId="0" xfId="13" applyNumberFormat="1" applyFont="1" applyBorder="1" applyAlignment="1" applyProtection="1">
      <alignment horizontal="left" vertical="center"/>
      <protection hidden="1"/>
    </xf>
    <xf numFmtId="0" fontId="8" fillId="0" borderId="0" xfId="11" applyFont="1" applyBorder="1" applyAlignment="1" applyProtection="1">
      <alignment horizontal="left" vertical="center"/>
      <protection hidden="1"/>
    </xf>
    <xf numFmtId="0" fontId="3" fillId="0" borderId="6" xfId="13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3" fillId="0" borderId="5" xfId="0" quotePrefix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NumberFormat="1" applyFont="1" applyBorder="1" applyAlignment="1">
      <alignment horizontal="left" vertical="center" shrinkToFit="1"/>
    </xf>
    <xf numFmtId="0" fontId="8" fillId="0" borderId="0" xfId="0" applyNumberFormat="1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vertical="center"/>
    </xf>
    <xf numFmtId="0" fontId="20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4" xfId="0" quotePrefix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15" applyFont="1" applyAlignment="1">
      <alignment horizontal="center" vertical="center"/>
    </xf>
    <xf numFmtId="0" fontId="11" fillId="0" borderId="0" xfId="15" applyFont="1" applyAlignment="1">
      <alignment horizontal="center" vertical="center"/>
    </xf>
    <xf numFmtId="0" fontId="8" fillId="0" borderId="0" xfId="15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hidden="1"/>
    </xf>
    <xf numFmtId="49" fontId="3" fillId="0" borderId="2" xfId="0" applyNumberFormat="1" applyFont="1" applyBorder="1" applyAlignment="1" applyProtection="1">
      <alignment horizontal="left" vertical="center"/>
      <protection hidden="1"/>
    </xf>
    <xf numFmtId="49" fontId="3" fillId="0" borderId="4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49" fontId="3" fillId="0" borderId="7" xfId="0" applyNumberFormat="1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4" xfId="0" quotePrefix="1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40" fillId="0" borderId="0" xfId="0" applyNumberFormat="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0" fillId="0" borderId="0" xfId="0" applyNumberFormat="1" applyFont="1" applyBorder="1" applyAlignment="1" applyProtection="1">
      <alignment horizontal="right" vertical="center"/>
      <protection hidden="1"/>
    </xf>
    <xf numFmtId="49" fontId="0" fillId="0" borderId="3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4" xfId="0" applyNumberFormat="1" applyFont="1" applyBorder="1" applyAlignment="1" applyProtection="1">
      <alignment vertical="center"/>
      <protection hidden="1"/>
    </xf>
    <xf numFmtId="0" fontId="8" fillId="0" borderId="4" xfId="14" applyNumberFormat="1" applyFont="1" applyBorder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4" xfId="0" applyNumberFormat="1" applyFont="1" applyBorder="1" applyAlignment="1" applyProtection="1">
      <alignment horizontal="center"/>
      <protection hidden="1"/>
    </xf>
    <xf numFmtId="0" fontId="21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hidden="1"/>
    </xf>
    <xf numFmtId="0" fontId="10" fillId="0" borderId="0" xfId="14" applyNumberFormat="1" applyFont="1" applyBorder="1" applyAlignment="1" applyProtection="1">
      <alignment horizontal="left" vertical="center"/>
      <protection hidden="1"/>
    </xf>
    <xf numFmtId="0" fontId="3" fillId="0" borderId="0" xfId="14" applyNumberFormat="1" applyFont="1" applyAlignment="1" applyProtection="1">
      <alignment horizontal="left" vertical="center"/>
      <protection hidden="1"/>
    </xf>
    <xf numFmtId="0" fontId="10" fillId="0" borderId="0" xfId="14" applyNumberFormat="1" applyFont="1" applyBorder="1" applyAlignment="1" applyProtection="1">
      <alignment horizontal="right" vertical="center"/>
      <protection hidden="1"/>
    </xf>
    <xf numFmtId="0" fontId="10" fillId="0" borderId="0" xfId="14" applyNumberFormat="1" applyFont="1" applyAlignment="1" applyProtection="1">
      <alignment horizontal="right" vertical="center"/>
      <protection hidden="1"/>
    </xf>
    <xf numFmtId="49" fontId="3" fillId="0" borderId="5" xfId="0" applyNumberFormat="1" applyFont="1" applyBorder="1" applyAlignment="1" applyProtection="1">
      <alignment horizontal="left" vertical="center" shrinkToFit="1"/>
      <protection hidden="1"/>
    </xf>
    <xf numFmtId="49" fontId="3" fillId="0" borderId="7" xfId="0" applyNumberFormat="1" applyFont="1" applyBorder="1" applyAlignment="1" applyProtection="1">
      <alignment horizontal="left" vertical="center" shrinkToFit="1"/>
      <protection hidden="1"/>
    </xf>
    <xf numFmtId="0" fontId="8" fillId="0" borderId="0" xfId="14" applyNumberFormat="1" applyFont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/>
      <protection hidden="1"/>
    </xf>
    <xf numFmtId="0" fontId="8" fillId="0" borderId="0" xfId="14" applyNumberFormat="1" applyFont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>
      <alignment horizontal="center" vertical="center" shrinkToFit="1"/>
    </xf>
    <xf numFmtId="0" fontId="8" fillId="0" borderId="50" xfId="14" applyFont="1" applyBorder="1" applyAlignment="1">
      <alignment horizontal="center" vertical="center"/>
    </xf>
    <xf numFmtId="0" fontId="9" fillId="0" borderId="51" xfId="14" applyFont="1" applyBorder="1" applyAlignment="1">
      <alignment horizontal="center" vertical="center"/>
    </xf>
    <xf numFmtId="0" fontId="12" fillId="0" borderId="0" xfId="14" applyNumberFormat="1" applyFont="1" applyAlignment="1">
      <alignment horizontal="center" vertical="center"/>
    </xf>
    <xf numFmtId="0" fontId="0" fillId="0" borderId="0" xfId="14" applyFont="1" applyAlignment="1">
      <alignment horizontal="center" vertical="center"/>
    </xf>
    <xf numFmtId="0" fontId="7" fillId="0" borderId="50" xfId="14" applyFont="1" applyBorder="1" applyAlignment="1">
      <alignment horizontal="center" vertical="center"/>
    </xf>
    <xf numFmtId="0" fontId="6" fillId="0" borderId="51" xfId="14" applyFont="1" applyBorder="1" applyAlignment="1">
      <alignment horizontal="center" vertical="center"/>
    </xf>
    <xf numFmtId="49" fontId="3" fillId="0" borderId="16" xfId="14" applyNumberFormat="1" applyFont="1" applyBorder="1" applyAlignment="1" applyProtection="1">
      <alignment horizontal="right" vertical="center"/>
      <protection hidden="1"/>
    </xf>
    <xf numFmtId="49" fontId="3" fillId="0" borderId="15" xfId="14" applyNumberFormat="1" applyFont="1" applyBorder="1" applyAlignment="1" applyProtection="1">
      <alignment horizontal="right"/>
      <protection hidden="1"/>
    </xf>
    <xf numFmtId="49" fontId="3" fillId="0" borderId="2" xfId="14" applyNumberFormat="1" applyFont="1" applyBorder="1" applyAlignment="1" applyProtection="1">
      <alignment horizontal="right" vertical="center"/>
      <protection hidden="1"/>
    </xf>
    <xf numFmtId="49" fontId="3" fillId="0" borderId="3" xfId="14" applyNumberFormat="1" applyFont="1" applyBorder="1" applyAlignment="1" applyProtection="1">
      <alignment horizontal="right"/>
      <protection hidden="1"/>
    </xf>
    <xf numFmtId="49" fontId="3" fillId="0" borderId="1" xfId="14" applyNumberFormat="1" applyFont="1" applyBorder="1" applyAlignment="1" applyProtection="1">
      <alignment horizontal="right"/>
      <protection hidden="1"/>
    </xf>
    <xf numFmtId="49" fontId="3" fillId="0" borderId="3" xfId="14" applyNumberFormat="1" applyFont="1" applyBorder="1" applyAlignment="1" applyProtection="1">
      <alignment horizontal="right" vertical="center"/>
      <protection hidden="1"/>
    </xf>
    <xf numFmtId="0" fontId="40" fillId="0" borderId="0" xfId="14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42" fillId="0" borderId="0" xfId="14" applyNumberFormat="1" applyFont="1" applyBorder="1" applyAlignment="1" applyProtection="1">
      <alignment horizontal="left" vertical="center"/>
      <protection hidden="1"/>
    </xf>
    <xf numFmtId="0" fontId="45" fillId="0" borderId="0" xfId="14" applyNumberFormat="1" applyFont="1" applyAlignment="1" applyProtection="1">
      <alignment horizontal="left" vertical="center"/>
      <protection hidden="1"/>
    </xf>
    <xf numFmtId="0" fontId="3" fillId="0" borderId="6" xfId="14" applyNumberFormat="1" applyFont="1" applyBorder="1" applyAlignment="1" applyProtection="1">
      <alignment horizontal="right" vertical="center"/>
      <protection hidden="1"/>
    </xf>
    <xf numFmtId="0" fontId="40" fillId="0" borderId="3" xfId="14" applyNumberFormat="1" applyFont="1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5" fillId="0" borderId="0" xfId="14" applyFont="1" applyAlignment="1">
      <alignment horizontal="center" vertical="center"/>
    </xf>
    <xf numFmtId="0" fontId="11" fillId="0" borderId="0" xfId="14" applyFont="1" applyAlignment="1">
      <alignment horizontal="center" vertical="center"/>
    </xf>
    <xf numFmtId="0" fontId="8" fillId="0" borderId="0" xfId="14" applyFont="1" applyAlignment="1">
      <alignment horizontal="center" vertical="center"/>
    </xf>
    <xf numFmtId="0" fontId="3" fillId="0" borderId="0" xfId="14" applyNumberFormat="1" applyFont="1" applyBorder="1" applyAlignment="1" applyProtection="1">
      <alignment horizontal="right" vertical="center"/>
      <protection hidden="1"/>
    </xf>
    <xf numFmtId="0" fontId="3" fillId="0" borderId="0" xfId="14" applyFont="1" applyBorder="1" applyAlignment="1" applyProtection="1">
      <alignment horizontal="right" vertical="center"/>
      <protection hidden="1"/>
    </xf>
    <xf numFmtId="0" fontId="46" fillId="0" borderId="0" xfId="14" applyNumberFormat="1" applyFont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2" fillId="0" borderId="0" xfId="0" applyFont="1" applyAlignment="1">
      <alignment horizontal="center" vertical="center" readingOrder="1"/>
    </xf>
    <xf numFmtId="0" fontId="3" fillId="0" borderId="4" xfId="0" applyFont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32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 shrinkToFit="1"/>
    </xf>
    <xf numFmtId="0" fontId="1" fillId="0" borderId="3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2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0" fillId="0" borderId="0" xfId="3" applyFont="1" applyProtection="1">
      <protection hidden="1"/>
    </xf>
    <xf numFmtId="49" fontId="3" fillId="0" borderId="0" xfId="3" applyNumberFormat="1" applyFont="1" applyBorder="1" applyAlignment="1" applyProtection="1">
      <alignment horizontal="center" vertical="center"/>
      <protection hidden="1"/>
    </xf>
    <xf numFmtId="49" fontId="3" fillId="0" borderId="0" xfId="3" applyNumberFormat="1" applyFont="1" applyAlignment="1" applyProtection="1">
      <alignment horizontal="center" vertical="center"/>
      <protection hidden="1"/>
    </xf>
    <xf numFmtId="49" fontId="3" fillId="0" borderId="0" xfId="3" applyNumberFormat="1" applyFont="1" applyAlignment="1" applyProtection="1">
      <alignment horizontal="right" vertical="center"/>
      <protection hidden="1"/>
    </xf>
    <xf numFmtId="0" fontId="3" fillId="0" borderId="0" xfId="3" applyFont="1" applyAlignment="1" applyProtection="1">
      <alignment horizontal="right" vertical="center" wrapText="1"/>
      <protection hidden="1"/>
    </xf>
    <xf numFmtId="49" fontId="3" fillId="0" borderId="0" xfId="3" applyNumberFormat="1" applyFont="1" applyAlignment="1" applyProtection="1">
      <alignment horizontal="right" vertical="center" shrinkToFit="1"/>
      <protection hidden="1"/>
    </xf>
    <xf numFmtId="0" fontId="23" fillId="0" borderId="0" xfId="3" applyFont="1" applyProtection="1">
      <protection hidden="1"/>
    </xf>
    <xf numFmtId="0" fontId="10" fillId="0" borderId="0" xfId="3" applyFont="1" applyAlignment="1" applyProtection="1">
      <alignment horizontal="right"/>
      <protection hidden="1"/>
    </xf>
    <xf numFmtId="0" fontId="7" fillId="0" borderId="0" xfId="3" applyFont="1" applyBorder="1" applyAlignment="1" applyProtection="1">
      <alignment horizontal="left" vertical="center" shrinkToFit="1"/>
      <protection hidden="1"/>
    </xf>
    <xf numFmtId="0" fontId="7" fillId="0" borderId="0" xfId="3" applyFont="1" applyBorder="1" applyAlignment="1" applyProtection="1">
      <alignment horizontal="left" vertical="center"/>
      <protection hidden="1"/>
    </xf>
    <xf numFmtId="0" fontId="6" fillId="0" borderId="0" xfId="3" applyFont="1" applyBorder="1" applyAlignment="1" applyProtection="1">
      <alignment horizontal="right" vertical="center" textRotation="255"/>
      <protection hidden="1"/>
    </xf>
    <xf numFmtId="0" fontId="0" fillId="0" borderId="0" xfId="3" applyFont="1" applyBorder="1" applyAlignment="1" applyProtection="1">
      <alignment horizontal="center" vertical="center" textRotation="255"/>
      <protection hidden="1"/>
    </xf>
    <xf numFmtId="0" fontId="0" fillId="0" borderId="0" xfId="3" applyFont="1" applyBorder="1" applyAlignment="1" applyProtection="1">
      <alignment vertical="center" textRotation="255"/>
      <protection hidden="1"/>
    </xf>
    <xf numFmtId="0" fontId="3" fillId="0" borderId="0" xfId="3" applyFont="1" applyBorder="1" applyAlignment="1" applyProtection="1">
      <alignment horizontal="center" vertical="center" textRotation="255"/>
      <protection hidden="1"/>
    </xf>
    <xf numFmtId="0" fontId="7" fillId="0" borderId="0" xfId="3" applyFont="1" applyBorder="1" applyAlignment="1" applyProtection="1">
      <alignment horizontal="right" vertical="center"/>
      <protection hidden="1"/>
    </xf>
    <xf numFmtId="0" fontId="15" fillId="0" borderId="0" xfId="3" applyFont="1" applyAlignment="1" applyProtection="1">
      <alignment horizontal="right" vertical="center" shrinkToFit="1"/>
      <protection hidden="1"/>
    </xf>
    <xf numFmtId="0" fontId="51" fillId="0" borderId="0" xfId="3" applyFont="1" applyAlignment="1" applyProtection="1">
      <alignment horizontal="right" vertical="center"/>
      <protection hidden="1"/>
    </xf>
    <xf numFmtId="0" fontId="6" fillId="0" borderId="0" xfId="3" applyFont="1" applyBorder="1" applyAlignment="1" applyProtection="1">
      <alignment horizontal="left" vertical="center" textRotation="255"/>
      <protection hidden="1"/>
    </xf>
    <xf numFmtId="0" fontId="0" fillId="0" borderId="0" xfId="3" applyFont="1" applyAlignment="1" applyProtection="1">
      <alignment horizontal="center" vertical="center" textRotation="255"/>
      <protection hidden="1"/>
    </xf>
    <xf numFmtId="0" fontId="7" fillId="0" borderId="0" xfId="3" applyFont="1" applyProtection="1">
      <protection hidden="1"/>
    </xf>
    <xf numFmtId="0" fontId="1" fillId="0" borderId="0" xfId="3" applyFont="1" applyBorder="1" applyProtection="1">
      <protection hidden="1"/>
    </xf>
    <xf numFmtId="0" fontId="52" fillId="0" borderId="0" xfId="3" applyFont="1" applyBorder="1" applyAlignment="1" applyProtection="1">
      <alignment horizontal="left" vertical="top"/>
      <protection hidden="1"/>
    </xf>
    <xf numFmtId="0" fontId="53" fillId="0" borderId="5" xfId="3" applyFont="1" applyBorder="1" applyAlignment="1" applyProtection="1">
      <alignment horizontal="left" vertical="top"/>
      <protection hidden="1"/>
    </xf>
    <xf numFmtId="0" fontId="7" fillId="0" borderId="15" xfId="3" applyFont="1" applyBorder="1" applyAlignment="1" applyProtection="1">
      <alignment horizontal="right" vertical="center"/>
      <protection hidden="1"/>
    </xf>
    <xf numFmtId="0" fontId="0" fillId="0" borderId="1" xfId="3" applyFont="1" applyBorder="1" applyAlignment="1" applyProtection="1">
      <alignment horizontal="center" vertical="center" wrapText="1"/>
      <protection hidden="1"/>
    </xf>
    <xf numFmtId="0" fontId="51" fillId="0" borderId="1" xfId="3" applyFont="1" applyBorder="1" applyAlignment="1" applyProtection="1">
      <alignment horizontal="right" vertical="center"/>
      <protection hidden="1"/>
    </xf>
    <xf numFmtId="0" fontId="53" fillId="0" borderId="13" xfId="3" applyFont="1" applyBorder="1" applyAlignment="1" applyProtection="1">
      <alignment horizontal="left"/>
      <protection hidden="1"/>
    </xf>
    <xf numFmtId="0" fontId="7" fillId="0" borderId="16" xfId="3" quotePrefix="1" applyFont="1" applyBorder="1" applyAlignment="1" applyProtection="1">
      <alignment horizontal="right" vertical="center"/>
      <protection hidden="1"/>
    </xf>
    <xf numFmtId="0" fontId="3" fillId="0" borderId="2" xfId="3" applyFont="1" applyBorder="1" applyAlignment="1" applyProtection="1">
      <alignment horizontal="center" vertical="center" wrapText="1"/>
      <protection hidden="1"/>
    </xf>
    <xf numFmtId="0" fontId="15" fillId="0" borderId="1" xfId="3" applyFont="1" applyBorder="1" applyAlignment="1" applyProtection="1">
      <alignment horizontal="right" vertical="center" shrinkToFit="1"/>
      <protection hidden="1"/>
    </xf>
    <xf numFmtId="0" fontId="6" fillId="0" borderId="7" xfId="3" applyFont="1" applyBorder="1" applyAlignment="1" applyProtection="1">
      <alignment horizontal="left" vertical="center" textRotation="255"/>
      <protection hidden="1"/>
    </xf>
    <xf numFmtId="0" fontId="8" fillId="0" borderId="0" xfId="3" applyFont="1" applyBorder="1" applyAlignment="1" applyProtection="1">
      <alignment horizontal="left" vertical="top"/>
      <protection hidden="1"/>
    </xf>
    <xf numFmtId="0" fontId="8" fillId="0" borderId="0" xfId="3" applyFont="1" applyBorder="1" applyAlignment="1" applyProtection="1">
      <alignment horizontal="right" vertical="center" textRotation="255"/>
      <protection hidden="1"/>
    </xf>
    <xf numFmtId="0" fontId="8" fillId="0" borderId="0" xfId="3" applyFont="1" applyBorder="1" applyAlignment="1" applyProtection="1">
      <alignment horizontal="center" vertical="center" textRotation="255"/>
      <protection hidden="1"/>
    </xf>
    <xf numFmtId="0" fontId="8" fillId="0" borderId="0" xfId="3" applyFont="1" applyBorder="1" applyAlignment="1" applyProtection="1">
      <alignment vertical="top" textRotation="255"/>
      <protection hidden="1"/>
    </xf>
    <xf numFmtId="0" fontId="0" fillId="0" borderId="2" xfId="3" applyFont="1" applyBorder="1" applyAlignment="1" applyProtection="1">
      <alignment vertical="center" textRotation="255"/>
      <protection hidden="1"/>
    </xf>
    <xf numFmtId="0" fontId="3" fillId="0" borderId="2" xfId="3" applyFont="1" applyBorder="1" applyAlignment="1" applyProtection="1">
      <alignment horizontal="center" vertical="center" textRotation="255"/>
      <protection hidden="1"/>
    </xf>
    <xf numFmtId="0" fontId="7" fillId="0" borderId="3" xfId="3" applyFont="1" applyBorder="1" applyAlignment="1" applyProtection="1">
      <alignment horizontal="right" vertical="center"/>
      <protection hidden="1"/>
    </xf>
    <xf numFmtId="0" fontId="6" fillId="0" borderId="1" xfId="3" applyFont="1" applyBorder="1" applyAlignment="1" applyProtection="1">
      <alignment horizontal="right" vertical="center"/>
      <protection hidden="1"/>
    </xf>
    <xf numFmtId="0" fontId="15" fillId="0" borderId="0" xfId="3" applyFont="1" applyBorder="1" applyAlignment="1" applyProtection="1">
      <alignment horizontal="right" vertical="center" shrinkToFit="1"/>
      <protection hidden="1"/>
    </xf>
    <xf numFmtId="0" fontId="51" fillId="0" borderId="0" xfId="3" applyFont="1" applyBorder="1" applyAlignment="1" applyProtection="1">
      <alignment horizontal="right" vertical="center"/>
      <protection hidden="1"/>
    </xf>
    <xf numFmtId="0" fontId="0" fillId="0" borderId="4" xfId="3" applyFont="1" applyBorder="1" applyAlignment="1" applyProtection="1">
      <alignment vertical="center"/>
      <protection hidden="1"/>
    </xf>
    <xf numFmtId="0" fontId="53" fillId="0" borderId="16" xfId="3" applyFont="1" applyBorder="1" applyAlignment="1" applyProtection="1">
      <alignment horizontal="right" vertical="top"/>
      <protection hidden="1"/>
    </xf>
    <xf numFmtId="0" fontId="0" fillId="0" borderId="2" xfId="3" applyFont="1" applyBorder="1" applyAlignment="1" applyProtection="1">
      <alignment horizontal="center" vertical="center" textRotation="255"/>
      <protection hidden="1"/>
    </xf>
    <xf numFmtId="0" fontId="0" fillId="0" borderId="15" xfId="3" applyFont="1" applyBorder="1" applyAlignment="1" applyProtection="1">
      <alignment vertical="center" textRotation="255"/>
      <protection hidden="1"/>
    </xf>
    <xf numFmtId="0" fontId="0" fillId="0" borderId="1" xfId="3" applyFont="1" applyBorder="1" applyAlignment="1" applyProtection="1">
      <alignment horizontal="center" vertical="center" textRotation="255"/>
      <protection hidden="1"/>
    </xf>
    <xf numFmtId="0" fontId="0" fillId="0" borderId="7" xfId="3" applyFont="1" applyBorder="1" applyAlignment="1" applyProtection="1">
      <alignment vertical="center" textRotation="255"/>
      <protection hidden="1"/>
    </xf>
    <xf numFmtId="0" fontId="3" fillId="0" borderId="1" xfId="3" applyFont="1" applyBorder="1" applyAlignment="1" applyProtection="1">
      <alignment horizontal="center" vertical="center" textRotation="255"/>
      <protection hidden="1"/>
    </xf>
    <xf numFmtId="0" fontId="53" fillId="0" borderId="7" xfId="3" applyFont="1" applyBorder="1" applyAlignment="1" applyProtection="1">
      <alignment horizontal="left"/>
      <protection hidden="1"/>
    </xf>
    <xf numFmtId="0" fontId="7" fillId="0" borderId="3" xfId="3" quotePrefix="1" applyFont="1" applyBorder="1" applyAlignment="1" applyProtection="1">
      <alignment horizontal="right" vertical="center"/>
      <protection hidden="1"/>
    </xf>
    <xf numFmtId="0" fontId="6" fillId="0" borderId="2" xfId="3" applyFont="1" applyBorder="1" applyAlignment="1" applyProtection="1">
      <alignment horizontal="right" vertical="center"/>
      <protection hidden="1"/>
    </xf>
    <xf numFmtId="0" fontId="7" fillId="0" borderId="2" xfId="3" applyFont="1" applyBorder="1" applyAlignment="1" applyProtection="1">
      <alignment horizontal="right" vertical="center" wrapText="1"/>
      <protection hidden="1"/>
    </xf>
    <xf numFmtId="0" fontId="7" fillId="0" borderId="4" xfId="3" quotePrefix="1" applyFont="1" applyBorder="1" applyAlignment="1" applyProtection="1">
      <alignment horizontal="center" vertical="center" wrapText="1"/>
      <protection hidden="1"/>
    </xf>
    <xf numFmtId="0" fontId="53" fillId="0" borderId="0" xfId="3" applyFont="1" applyBorder="1" applyAlignment="1" applyProtection="1">
      <alignment horizontal="right"/>
      <protection hidden="1"/>
    </xf>
    <xf numFmtId="0" fontId="0" fillId="0" borderId="1" xfId="3" applyFont="1" applyBorder="1" applyAlignment="1" applyProtection="1">
      <alignment vertical="center" textRotation="255"/>
      <protection hidden="1"/>
    </xf>
    <xf numFmtId="0" fontId="0" fillId="0" borderId="3" xfId="3" applyFont="1" applyBorder="1" applyAlignment="1" applyProtection="1">
      <alignment vertical="center" textRotation="255"/>
      <protection hidden="1"/>
    </xf>
    <xf numFmtId="0" fontId="0" fillId="0" borderId="0" xfId="3" applyFont="1" applyBorder="1" applyAlignment="1" applyProtection="1">
      <alignment vertical="center" textRotation="255"/>
      <protection hidden="1"/>
    </xf>
    <xf numFmtId="0" fontId="0" fillId="0" borderId="4" xfId="3" applyFont="1" applyBorder="1" applyAlignment="1" applyProtection="1">
      <alignment vertical="center" textRotation="255"/>
      <protection hidden="1"/>
    </xf>
    <xf numFmtId="0" fontId="0" fillId="0" borderId="0" xfId="3" applyFont="1" applyAlignment="1" applyProtection="1">
      <alignment vertical="center" textRotation="255"/>
      <protection hidden="1"/>
    </xf>
    <xf numFmtId="0" fontId="53" fillId="0" borderId="16" xfId="3" applyFont="1" applyBorder="1" applyAlignment="1" applyProtection="1">
      <alignment horizontal="left" vertical="top"/>
      <protection hidden="1"/>
    </xf>
    <xf numFmtId="0" fontId="15" fillId="0" borderId="2" xfId="3" applyFont="1" applyBorder="1" applyAlignment="1" applyProtection="1">
      <alignment horizontal="right" vertical="center" shrinkToFit="1"/>
      <protection hidden="1"/>
    </xf>
    <xf numFmtId="0" fontId="51" fillId="0" borderId="2" xfId="3" applyFont="1" applyBorder="1" applyAlignment="1" applyProtection="1">
      <alignment horizontal="right" vertical="center"/>
      <protection hidden="1"/>
    </xf>
    <xf numFmtId="0" fontId="3" fillId="0" borderId="5" xfId="3" applyFont="1" applyBorder="1" applyAlignment="1" applyProtection="1">
      <alignment horizontal="center" vertical="center"/>
      <protection hidden="1"/>
    </xf>
    <xf numFmtId="0" fontId="0" fillId="0" borderId="0" xfId="3" applyFont="1" applyAlignment="1" applyProtection="1">
      <alignment vertical="center" textRotation="255"/>
      <protection hidden="1"/>
    </xf>
    <xf numFmtId="0" fontId="0" fillId="0" borderId="4" xfId="3" applyFont="1" applyBorder="1" applyAlignment="1" applyProtection="1">
      <alignment vertical="center" textRotation="255"/>
      <protection hidden="1"/>
    </xf>
    <xf numFmtId="0" fontId="0" fillId="0" borderId="3" xfId="3" applyFont="1" applyBorder="1" applyAlignment="1" applyProtection="1">
      <alignment vertical="center" textRotation="255"/>
      <protection hidden="1"/>
    </xf>
    <xf numFmtId="0" fontId="52" fillId="0" borderId="0" xfId="3" applyFont="1" applyBorder="1" applyAlignment="1" applyProtection="1">
      <alignment horizontal="left"/>
      <protection hidden="1"/>
    </xf>
    <xf numFmtId="0" fontId="53" fillId="0" borderId="0" xfId="3" applyFont="1" applyBorder="1" applyAlignment="1" applyProtection="1">
      <alignment horizontal="left"/>
      <protection hidden="1"/>
    </xf>
    <xf numFmtId="0" fontId="3" fillId="0" borderId="0" xfId="3" applyFont="1" applyBorder="1" applyAlignment="1" applyProtection="1">
      <alignment horizontal="center" vertical="center"/>
      <protection hidden="1"/>
    </xf>
    <xf numFmtId="0" fontId="52" fillId="0" borderId="0" xfId="3" applyFont="1" applyBorder="1" applyAlignment="1" applyProtection="1">
      <alignment horizontal="right"/>
      <protection hidden="1"/>
    </xf>
    <xf numFmtId="0" fontId="1" fillId="0" borderId="0" xfId="3" applyFont="1" applyAlignment="1" applyProtection="1">
      <alignment horizontal="right" vertical="center"/>
      <protection hidden="1"/>
    </xf>
    <xf numFmtId="0" fontId="1" fillId="0" borderId="0" xfId="3" applyFont="1" applyBorder="1" applyAlignment="1" applyProtection="1">
      <alignment horizontal="right" vertical="center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52" fillId="0" borderId="0" xfId="3" applyFont="1" applyBorder="1" applyAlignment="1" applyProtection="1">
      <alignment horizontal="right" vertical="top"/>
      <protection hidden="1"/>
    </xf>
    <xf numFmtId="0" fontId="7" fillId="0" borderId="3" xfId="3" quotePrefix="1" applyFont="1" applyBorder="1" applyAlignment="1" applyProtection="1">
      <alignment horizontal="right" vertical="center" textRotation="255"/>
      <protection hidden="1"/>
    </xf>
    <xf numFmtId="0" fontId="7" fillId="0" borderId="0" xfId="3" applyFont="1" applyBorder="1" applyAlignment="1" applyProtection="1">
      <alignment horizontal="center" vertical="center" textRotation="255"/>
      <protection hidden="1"/>
    </xf>
    <xf numFmtId="0" fontId="7" fillId="0" borderId="4" xfId="3" quotePrefix="1" applyFont="1" applyBorder="1" applyAlignment="1" applyProtection="1">
      <alignment horizontal="right" vertical="center" textRotation="255"/>
      <protection hidden="1"/>
    </xf>
    <xf numFmtId="0" fontId="3" fillId="0" borderId="7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center" vertical="center" textRotation="255" wrapText="1"/>
      <protection hidden="1"/>
    </xf>
    <xf numFmtId="0" fontId="7" fillId="0" borderId="0" xfId="3" applyFont="1" applyBorder="1" applyAlignment="1" applyProtection="1">
      <alignment horizontal="center" vertical="center" textRotation="255" wrapText="1"/>
      <protection hidden="1"/>
    </xf>
    <xf numFmtId="0" fontId="7" fillId="0" borderId="4" xfId="3" quotePrefix="1" applyFont="1" applyBorder="1" applyAlignment="1" applyProtection="1">
      <alignment horizontal="left" vertical="center" textRotation="255"/>
      <protection hidden="1"/>
    </xf>
    <xf numFmtId="0" fontId="7" fillId="0" borderId="3" xfId="3" applyFont="1" applyBorder="1" applyAlignment="1" applyProtection="1">
      <alignment horizontal="center" vertical="center" textRotation="255"/>
      <protection hidden="1"/>
    </xf>
    <xf numFmtId="0" fontId="7" fillId="0" borderId="16" xfId="3" applyFont="1" applyBorder="1" applyProtection="1">
      <protection hidden="1"/>
    </xf>
    <xf numFmtId="0" fontId="7" fillId="0" borderId="2" xfId="3" applyFont="1" applyBorder="1" applyAlignment="1" applyProtection="1">
      <alignment vertical="center"/>
      <protection hidden="1"/>
    </xf>
    <xf numFmtId="0" fontId="52" fillId="0" borderId="5" xfId="3" applyFont="1" applyBorder="1" applyAlignment="1" applyProtection="1">
      <alignment horizontal="left" vertical="top"/>
      <protection hidden="1"/>
    </xf>
    <xf numFmtId="0" fontId="7" fillId="0" borderId="16" xfId="3" applyFont="1" applyBorder="1" applyAlignment="1" applyProtection="1">
      <alignment vertical="center"/>
      <protection hidden="1"/>
    </xf>
    <xf numFmtId="0" fontId="6" fillId="0" borderId="2" xfId="3" applyFont="1" applyBorder="1" applyAlignment="1" applyProtection="1">
      <alignment horizontal="right" vertical="center"/>
      <protection hidden="1"/>
    </xf>
    <xf numFmtId="0" fontId="7" fillId="0" borderId="2" xfId="3" quotePrefix="1" applyFont="1" applyBorder="1" applyAlignment="1" applyProtection="1">
      <alignment horizontal="left" vertical="center" textRotation="255"/>
      <protection hidden="1"/>
    </xf>
    <xf numFmtId="0" fontId="7" fillId="0" borderId="5" xfId="3" quotePrefix="1" applyFont="1" applyBorder="1" applyAlignment="1" applyProtection="1">
      <alignment horizontal="left" vertical="center" textRotation="255"/>
      <protection hidden="1"/>
    </xf>
    <xf numFmtId="0" fontId="7" fillId="0" borderId="16" xfId="3" applyFont="1" applyBorder="1" applyAlignment="1" applyProtection="1">
      <alignment horizontal="center" vertical="center" textRotation="255"/>
      <protection hidden="1"/>
    </xf>
    <xf numFmtId="0" fontId="7" fillId="0" borderId="2" xfId="3" applyFont="1" applyBorder="1" applyAlignment="1" applyProtection="1">
      <alignment horizontal="center" vertical="center" textRotation="255"/>
      <protection hidden="1"/>
    </xf>
    <xf numFmtId="0" fontId="52" fillId="0" borderId="0" xfId="3" applyNumberFormat="1" applyFont="1" applyBorder="1" applyAlignment="1" applyProtection="1">
      <alignment horizontal="left"/>
      <protection hidden="1"/>
    </xf>
    <xf numFmtId="0" fontId="7" fillId="0" borderId="0" xfId="3" applyNumberFormat="1" applyFont="1" applyBorder="1" applyProtection="1">
      <protection hidden="1"/>
    </xf>
    <xf numFmtId="0" fontId="7" fillId="0" borderId="0" xfId="3" applyNumberFormat="1" applyFont="1" applyBorder="1" applyAlignment="1" applyProtection="1">
      <alignment vertical="center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54" fillId="0" borderId="0" xfId="3" applyFont="1" applyBorder="1" applyAlignment="1" applyProtection="1">
      <alignment horizontal="left" vertic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7" fillId="0" borderId="0" xfId="3" applyFont="1" applyBorder="1" applyProtection="1">
      <protection hidden="1"/>
    </xf>
    <xf numFmtId="0" fontId="7" fillId="0" borderId="15" xfId="3" applyFont="1" applyBorder="1" applyAlignment="1" applyProtection="1">
      <alignment horizontal="center" vertical="center"/>
      <protection hidden="1"/>
    </xf>
    <xf numFmtId="0" fontId="51" fillId="0" borderId="67" xfId="3" applyFont="1" applyBorder="1" applyAlignment="1" applyProtection="1">
      <alignment horizontal="right" vertical="center"/>
      <protection hidden="1"/>
    </xf>
    <xf numFmtId="0" fontId="7" fillId="0" borderId="5" xfId="3" applyFont="1" applyBorder="1" applyAlignment="1" applyProtection="1">
      <alignment horizontal="right" vertical="center"/>
      <protection hidden="1"/>
    </xf>
    <xf numFmtId="0" fontId="55" fillId="0" borderId="0" xfId="3" applyFont="1" applyBorder="1" applyProtection="1">
      <protection hidden="1"/>
    </xf>
    <xf numFmtId="0" fontId="7" fillId="0" borderId="16" xfId="3" applyFont="1" applyBorder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center" vertical="center" wrapText="1"/>
      <protection hidden="1"/>
    </xf>
    <xf numFmtId="0" fontId="23" fillId="0" borderId="0" xfId="3" applyFont="1" applyAlignment="1" applyProtection="1">
      <alignment horizontal="center" vertical="center" wrapText="1"/>
      <protection hidden="1"/>
    </xf>
    <xf numFmtId="0" fontId="8" fillId="0" borderId="0" xfId="3" applyFont="1" applyAlignment="1" applyProtection="1">
      <alignment horizontal="right" vertical="center" wrapText="1"/>
      <protection hidden="1"/>
    </xf>
    <xf numFmtId="0" fontId="0" fillId="0" borderId="0" xfId="3" applyFont="1" applyAlignment="1"/>
    <xf numFmtId="0" fontId="8" fillId="0" borderId="0" xfId="3" applyFont="1" applyAlignment="1" applyProtection="1">
      <alignment horizontal="center" vertical="center" wrapText="1"/>
      <protection hidden="1"/>
    </xf>
    <xf numFmtId="0" fontId="1" fillId="0" borderId="0" xfId="3" applyFont="1" applyProtection="1">
      <protection hidden="1"/>
    </xf>
    <xf numFmtId="0" fontId="6" fillId="0" borderId="0" xfId="3" applyFont="1" applyProtection="1">
      <protection hidden="1"/>
    </xf>
    <xf numFmtId="0" fontId="6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right"/>
      <protection hidden="1"/>
    </xf>
    <xf numFmtId="0" fontId="0" fillId="0" borderId="2" xfId="3" applyFont="1" applyBorder="1" applyAlignment="1" applyProtection="1">
      <alignment horizontal="right" vertical="center"/>
      <protection hidden="1"/>
    </xf>
    <xf numFmtId="0" fontId="7" fillId="0" borderId="2" xfId="3" applyFont="1" applyBorder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49" fontId="3" fillId="0" borderId="0" xfId="3" applyNumberFormat="1" applyFont="1" applyBorder="1" applyAlignment="1" applyProtection="1">
      <alignment horizontal="center" vertical="center" shrinkToFit="1"/>
      <protection hidden="1"/>
    </xf>
    <xf numFmtId="0" fontId="10" fillId="0" borderId="0" xfId="3" applyFont="1" applyAlignment="1" applyProtection="1">
      <alignment shrinkToFit="1"/>
      <protection hidden="1"/>
    </xf>
    <xf numFmtId="0" fontId="3" fillId="0" borderId="0" xfId="3" applyFont="1" applyAlignment="1" applyProtection="1">
      <alignment horizontal="center"/>
      <protection hidden="1"/>
    </xf>
    <xf numFmtId="0" fontId="1" fillId="0" borderId="0" xfId="3" applyFont="1" applyAlignment="1" applyProtection="1">
      <alignment shrinkToFit="1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0" fontId="6" fillId="0" borderId="0" xfId="3" applyFont="1" applyBorder="1" applyAlignment="1" applyProtection="1">
      <alignment vertical="center"/>
      <protection hidden="1"/>
    </xf>
    <xf numFmtId="0" fontId="24" fillId="0" borderId="0" xfId="3" applyFont="1" applyAlignment="1" applyProtection="1">
      <alignment horizontal="left" vertical="center" shrinkToFit="1"/>
      <protection hidden="1"/>
    </xf>
    <xf numFmtId="0" fontId="10" fillId="0" borderId="0" xfId="3" applyFont="1" applyAlignment="1" applyProtection="1">
      <alignment horizontal="left" vertical="center" shrinkToFit="1"/>
      <protection hidden="1"/>
    </xf>
    <xf numFmtId="0" fontId="3" fillId="0" borderId="0" xfId="3" applyFont="1" applyAlignment="1" applyProtection="1">
      <alignment horizontal="center" vertical="center" shrinkToFit="1"/>
      <protection hidden="1"/>
    </xf>
    <xf numFmtId="0" fontId="12" fillId="0" borderId="0" xfId="3" applyFont="1" applyAlignment="1" applyProtection="1">
      <alignment horizontal="right" vertical="center"/>
      <protection hidden="1"/>
    </xf>
    <xf numFmtId="0" fontId="56" fillId="0" borderId="0" xfId="3" quotePrefix="1" applyFont="1" applyBorder="1" applyAlignment="1" applyProtection="1">
      <alignment horizontal="left" vertical="center"/>
      <protection hidden="1"/>
    </xf>
    <xf numFmtId="0" fontId="39" fillId="0" borderId="0" xfId="3" applyFont="1" applyBorder="1" applyAlignment="1" applyProtection="1">
      <alignment horizontal="left" vertical="center"/>
      <protection hidden="1"/>
    </xf>
    <xf numFmtId="0" fontId="12" fillId="0" borderId="1" xfId="3" applyFont="1" applyBorder="1" applyAlignment="1" applyProtection="1">
      <alignment horizontal="right" vertical="center"/>
      <protection hidden="1"/>
    </xf>
    <xf numFmtId="0" fontId="6" fillId="0" borderId="0" xfId="3" applyFont="1" applyBorder="1" applyAlignment="1" applyProtection="1">
      <alignment horizontal="right" vertical="center"/>
      <protection hidden="1"/>
    </xf>
    <xf numFmtId="0" fontId="39" fillId="0" borderId="15" xfId="3" applyFont="1" applyBorder="1" applyAlignment="1" applyProtection="1">
      <alignment horizontal="left" vertical="center"/>
      <protection hidden="1"/>
    </xf>
    <xf numFmtId="0" fontId="56" fillId="0" borderId="0" xfId="3" applyFont="1" applyBorder="1" applyAlignment="1" applyProtection="1">
      <alignment horizontal="left" vertical="center"/>
      <protection hidden="1"/>
    </xf>
    <xf numFmtId="0" fontId="1" fillId="0" borderId="1" xfId="3" applyFont="1" applyBorder="1" applyAlignment="1" applyProtection="1">
      <alignment horizontal="right" vertical="center"/>
      <protection hidden="1"/>
    </xf>
    <xf numFmtId="0" fontId="12" fillId="0" borderId="0" xfId="3" applyFont="1" applyBorder="1" applyAlignment="1" applyProtection="1">
      <alignment horizontal="right" vertical="center"/>
      <protection hidden="1"/>
    </xf>
    <xf numFmtId="0" fontId="56" fillId="0" borderId="0" xfId="3" applyFont="1" applyBorder="1" applyAlignment="1" applyProtection="1">
      <alignment horizontal="right" vertical="center"/>
      <protection hidden="1"/>
    </xf>
    <xf numFmtId="0" fontId="1" fillId="0" borderId="2" xfId="3" applyFont="1" applyBorder="1" applyAlignment="1" applyProtection="1">
      <alignment horizontal="right" vertical="center"/>
      <protection hidden="1"/>
    </xf>
    <xf numFmtId="0" fontId="3" fillId="0" borderId="2" xfId="3" applyFont="1" applyBorder="1" applyAlignment="1" applyProtection="1">
      <alignment horizontal="right" vertical="center" wrapText="1"/>
      <protection hidden="1"/>
    </xf>
    <xf numFmtId="0" fontId="24" fillId="0" borderId="39" xfId="3" applyFont="1" applyBorder="1" applyAlignment="1" applyProtection="1">
      <alignment horizontal="left" vertical="center" shrinkToFit="1"/>
      <protection hidden="1"/>
    </xf>
    <xf numFmtId="0" fontId="10" fillId="0" borderId="39" xfId="3" applyFont="1" applyBorder="1" applyAlignment="1" applyProtection="1">
      <alignment horizontal="left" vertical="center" shrinkToFit="1"/>
      <protection hidden="1"/>
    </xf>
    <xf numFmtId="0" fontId="3" fillId="0" borderId="39" xfId="3" applyFont="1" applyBorder="1" applyAlignment="1" applyProtection="1">
      <alignment horizontal="center" vertical="center" shrinkToFit="1"/>
      <protection hidden="1"/>
    </xf>
    <xf numFmtId="0" fontId="12" fillId="0" borderId="39" xfId="3" applyFont="1" applyBorder="1" applyAlignment="1" applyProtection="1">
      <alignment horizontal="right" vertical="center"/>
      <protection hidden="1"/>
    </xf>
    <xf numFmtId="0" fontId="3" fillId="0" borderId="38" xfId="3" applyFont="1" applyBorder="1" applyAlignment="1" applyProtection="1">
      <alignment horizontal="center" vertical="center"/>
      <protection hidden="1"/>
    </xf>
    <xf numFmtId="0" fontId="7" fillId="0" borderId="0" xfId="3" applyFont="1" applyBorder="1" applyAlignment="1" applyProtection="1">
      <alignment horizontal="left" vertical="center" textRotation="255"/>
      <protection hidden="1"/>
    </xf>
    <xf numFmtId="0" fontId="1" fillId="0" borderId="0" xfId="3" applyFont="1" applyBorder="1" applyAlignment="1" applyProtection="1">
      <alignment shrinkToFit="1"/>
      <protection hidden="1"/>
    </xf>
    <xf numFmtId="0" fontId="6" fillId="0" borderId="0" xfId="3" applyFont="1" applyBorder="1" applyProtection="1">
      <protection hidden="1"/>
    </xf>
    <xf numFmtId="0" fontId="7" fillId="0" borderId="3" xfId="3" applyFont="1" applyBorder="1" applyAlignment="1" applyProtection="1">
      <alignment horizontal="right" vertical="center"/>
      <protection hidden="1"/>
    </xf>
    <xf numFmtId="0" fontId="39" fillId="0" borderId="16" xfId="3" applyFont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 vertical="center" shrinkToFit="1"/>
      <protection hidden="1"/>
    </xf>
    <xf numFmtId="0" fontId="3" fillId="0" borderId="0" xfId="3" applyFont="1" applyBorder="1" applyAlignment="1" applyProtection="1">
      <alignment horizontal="center" vertical="center" shrinkToFit="1"/>
      <protection hidden="1"/>
    </xf>
    <xf numFmtId="0" fontId="3" fillId="0" borderId="11" xfId="3" applyFont="1" applyBorder="1" applyAlignment="1" applyProtection="1">
      <alignment horizontal="center" vertical="center"/>
      <protection hidden="1"/>
    </xf>
    <xf numFmtId="0" fontId="56" fillId="0" borderId="3" xfId="3" applyFont="1" applyBorder="1" applyAlignment="1" applyProtection="1">
      <alignment horizontal="left" vertical="center"/>
      <protection hidden="1"/>
    </xf>
    <xf numFmtId="0" fontId="24" fillId="0" borderId="0" xfId="3" applyFont="1" applyBorder="1" applyAlignment="1" applyProtection="1">
      <alignment horizontal="left" vertical="center" shrinkToFit="1"/>
      <protection hidden="1"/>
    </xf>
    <xf numFmtId="0" fontId="56" fillId="0" borderId="0" xfId="3" applyFont="1" applyBorder="1" applyAlignment="1" applyProtection="1">
      <alignment horizontal="left" vertical="center" shrinkToFit="1"/>
      <protection hidden="1"/>
    </xf>
    <xf numFmtId="0" fontId="57" fillId="0" borderId="0" xfId="3" applyFont="1" applyBorder="1" applyAlignment="1" applyProtection="1">
      <alignment horizontal="center" vertical="center"/>
      <protection hidden="1"/>
    </xf>
    <xf numFmtId="0" fontId="0" fillId="0" borderId="0" xfId="3" applyFont="1" applyAlignment="1" applyProtection="1">
      <alignment horizontal="right" vertical="center"/>
      <protection hidden="1"/>
    </xf>
    <xf numFmtId="0" fontId="39" fillId="0" borderId="37" xfId="3" applyFont="1" applyBorder="1" applyAlignment="1" applyProtection="1">
      <alignment horizontal="right" vertical="center"/>
      <protection hidden="1"/>
    </xf>
    <xf numFmtId="0" fontId="57" fillId="0" borderId="0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 vertical="center" textRotation="255"/>
      <protection hidden="1"/>
    </xf>
    <xf numFmtId="0" fontId="56" fillId="0" borderId="0" xfId="3" applyFont="1" applyBorder="1" applyAlignment="1" applyProtection="1">
      <alignment horizontal="right" vertical="center" shrinkToFit="1"/>
      <protection hidden="1"/>
    </xf>
    <xf numFmtId="0" fontId="6" fillId="0" borderId="15" xfId="3" applyFont="1" applyBorder="1" applyAlignment="1" applyProtection="1">
      <alignment horizontal="center" vertical="center" textRotation="255"/>
      <protection hidden="1"/>
    </xf>
    <xf numFmtId="0" fontId="39" fillId="0" borderId="7" xfId="3" applyFont="1" applyBorder="1" applyAlignment="1" applyProtection="1">
      <alignment horizontal="left" vertical="center"/>
      <protection hidden="1"/>
    </xf>
    <xf numFmtId="0" fontId="53" fillId="0" borderId="15" xfId="3" applyFont="1" applyBorder="1" applyAlignment="1" applyProtection="1">
      <alignment horizontal="center" vertical="center" textRotation="255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9" fillId="0" borderId="40" xfId="3" applyFont="1" applyBorder="1" applyAlignment="1" applyProtection="1">
      <alignment horizontal="right" vertical="center"/>
      <protection hidden="1"/>
    </xf>
    <xf numFmtId="0" fontId="53" fillId="0" borderId="38" xfId="3" applyFont="1" applyBorder="1" applyAlignment="1" applyProtection="1">
      <alignment horizontal="left" vertical="center" textRotation="255"/>
      <protection hidden="1"/>
    </xf>
    <xf numFmtId="0" fontId="6" fillId="0" borderId="38" xfId="3" applyFont="1" applyBorder="1" applyAlignment="1" applyProtection="1">
      <alignment horizontal="left" vertical="center" textRotation="255"/>
      <protection hidden="1"/>
    </xf>
    <xf numFmtId="0" fontId="6" fillId="0" borderId="3" xfId="3" applyFont="1" applyBorder="1" applyAlignment="1" applyProtection="1">
      <alignment horizontal="center" vertical="center" textRotation="255"/>
      <protection hidden="1"/>
    </xf>
    <xf numFmtId="0" fontId="7" fillId="0" borderId="4" xfId="3" applyFont="1" applyBorder="1" applyAlignment="1" applyProtection="1">
      <alignment horizontal="center" vertical="center" textRotation="255"/>
      <protection hidden="1"/>
    </xf>
    <xf numFmtId="0" fontId="0" fillId="0" borderId="3" xfId="3" applyFont="1" applyBorder="1" applyAlignment="1" applyProtection="1">
      <alignment horizontal="center" vertical="center" textRotation="255"/>
      <protection hidden="1"/>
    </xf>
    <xf numFmtId="0" fontId="7" fillId="0" borderId="0" xfId="3" applyFont="1" applyAlignment="1" applyProtection="1">
      <alignment horizontal="center" vertical="center" textRotation="255"/>
      <protection hidden="1"/>
    </xf>
    <xf numFmtId="0" fontId="56" fillId="0" borderId="3" xfId="3" quotePrefix="1" applyFont="1" applyBorder="1" applyAlignment="1" applyProtection="1">
      <alignment horizontal="left" vertical="center"/>
      <protection hidden="1"/>
    </xf>
    <xf numFmtId="0" fontId="0" fillId="0" borderId="0" xfId="3" applyFont="1" applyAlignment="1" applyProtection="1">
      <alignment horizontal="center" vertical="center" textRotation="255"/>
      <protection hidden="1"/>
    </xf>
    <xf numFmtId="0" fontId="0" fillId="0" borderId="11" xfId="3" applyFont="1" applyBorder="1" applyAlignment="1" applyProtection="1">
      <alignment vertical="center" textRotation="255"/>
      <protection hidden="1"/>
    </xf>
    <xf numFmtId="0" fontId="7" fillId="0" borderId="12" xfId="3" applyFont="1" applyBorder="1" applyAlignment="1" applyProtection="1">
      <alignment horizontal="center" vertical="center" textRotation="255"/>
      <protection hidden="1"/>
    </xf>
    <xf numFmtId="0" fontId="6" fillId="0" borderId="3" xfId="3" applyFont="1" applyBorder="1" applyAlignment="1" applyProtection="1">
      <alignment horizontal="right" vertical="center"/>
      <protection hidden="1"/>
    </xf>
    <xf numFmtId="0" fontId="10" fillId="0" borderId="36" xfId="3" applyFont="1" applyBorder="1" applyAlignment="1" applyProtection="1">
      <alignment horizontal="left" vertical="center" shrinkToFit="1"/>
      <protection hidden="1"/>
    </xf>
    <xf numFmtId="0" fontId="3" fillId="0" borderId="36" xfId="3" applyFont="1" applyBorder="1" applyAlignment="1" applyProtection="1">
      <alignment horizontal="center" vertical="center" shrinkToFit="1"/>
      <protection hidden="1"/>
    </xf>
    <xf numFmtId="0" fontId="12" fillId="0" borderId="36" xfId="3" applyFont="1" applyBorder="1" applyAlignment="1" applyProtection="1">
      <alignment horizontal="right" vertical="center"/>
      <protection hidden="1"/>
    </xf>
    <xf numFmtId="0" fontId="7" fillId="0" borderId="35" xfId="3" quotePrefix="1" applyFont="1" applyBorder="1" applyAlignment="1" applyProtection="1">
      <alignment horizontal="center" vertical="center" wrapText="1"/>
      <protection hidden="1"/>
    </xf>
    <xf numFmtId="0" fontId="0" fillId="0" borderId="1" xfId="3" applyFont="1" applyBorder="1" applyAlignment="1" applyProtection="1">
      <alignment horizontal="right" vertical="center"/>
      <protection hidden="1"/>
    </xf>
    <xf numFmtId="0" fontId="7" fillId="0" borderId="1" xfId="3" applyFont="1" applyBorder="1" applyAlignment="1" applyProtection="1">
      <alignment horizontal="right" vertical="center"/>
      <protection hidden="1"/>
    </xf>
    <xf numFmtId="0" fontId="7" fillId="0" borderId="3" xfId="3" quotePrefix="1" applyFont="1" applyBorder="1" applyAlignment="1" applyProtection="1">
      <alignment horizontal="center" vertical="center" textRotation="255"/>
      <protection hidden="1"/>
    </xf>
    <xf numFmtId="0" fontId="57" fillId="0" borderId="3" xfId="3" applyFont="1" applyBorder="1" applyAlignment="1" applyProtection="1">
      <alignment horizontal="left" vertical="center"/>
      <protection hidden="1"/>
    </xf>
    <xf numFmtId="0" fontId="7" fillId="0" borderId="11" xfId="3" quotePrefix="1" applyFont="1" applyBorder="1" applyAlignment="1" applyProtection="1">
      <alignment horizontal="left" vertical="center" textRotation="255"/>
      <protection hidden="1"/>
    </xf>
    <xf numFmtId="0" fontId="7" fillId="0" borderId="16" xfId="3" quotePrefix="1" applyFont="1" applyBorder="1" applyAlignment="1" applyProtection="1">
      <alignment horizontal="center" vertical="center" textRotation="255"/>
      <protection hidden="1"/>
    </xf>
    <xf numFmtId="0" fontId="39" fillId="0" borderId="5" xfId="3" applyFont="1" applyBorder="1" applyAlignment="1" applyProtection="1">
      <alignment horizontal="left" vertical="center"/>
      <protection hidden="1"/>
    </xf>
    <xf numFmtId="0" fontId="53" fillId="0" borderId="16" xfId="3" quotePrefix="1" applyFont="1" applyBorder="1" applyAlignment="1" applyProtection="1">
      <alignment horizontal="center" vertical="center" textRotation="255"/>
      <protection hidden="1"/>
    </xf>
    <xf numFmtId="0" fontId="53" fillId="0" borderId="35" xfId="3" quotePrefix="1" applyFont="1" applyBorder="1" applyAlignment="1" applyProtection="1">
      <alignment horizontal="left" vertical="center" textRotation="255"/>
      <protection hidden="1"/>
    </xf>
    <xf numFmtId="0" fontId="7" fillId="0" borderId="35" xfId="3" quotePrefix="1" applyFont="1" applyBorder="1" applyAlignment="1" applyProtection="1">
      <alignment horizontal="left" vertical="center" textRotation="255"/>
      <protection hidden="1"/>
    </xf>
    <xf numFmtId="0" fontId="7" fillId="0" borderId="0" xfId="3" applyFont="1" applyBorder="1" applyAlignment="1" applyProtection="1">
      <alignment horizontal="center" vertical="center"/>
      <protection hidden="1"/>
    </xf>
    <xf numFmtId="0" fontId="7" fillId="0" borderId="0" xfId="3" quotePrefix="1" applyFont="1" applyBorder="1" applyAlignment="1" applyProtection="1">
      <alignment horizontal="right" vertical="center"/>
      <protection hidden="1"/>
    </xf>
    <xf numFmtId="0" fontId="7" fillId="0" borderId="16" xfId="3" quotePrefix="1" applyFont="1" applyBorder="1" applyAlignment="1" applyProtection="1">
      <alignment horizontal="center" vertical="center" wrapText="1"/>
      <protection hidden="1"/>
    </xf>
    <xf numFmtId="0" fontId="5" fillId="0" borderId="0" xfId="3" applyFont="1" applyAlignment="1" applyProtection="1">
      <alignment horizontal="center" vertical="center" shrinkToFit="1"/>
      <protection hidden="1"/>
    </xf>
    <xf numFmtId="0" fontId="10" fillId="0" borderId="0" xfId="3" applyFont="1" applyAlignment="1" applyProtection="1">
      <alignment horizontal="center" vertical="center" shrinkToFit="1"/>
      <protection hidden="1"/>
    </xf>
    <xf numFmtId="0" fontId="7" fillId="0" borderId="0" xfId="3" applyFont="1" applyAlignment="1" applyProtection="1">
      <alignment horizontal="center" vertical="center" wrapText="1"/>
      <protection hidden="1"/>
    </xf>
    <xf numFmtId="0" fontId="10" fillId="0" borderId="0" xfId="3" applyFont="1" applyAlignment="1" applyProtection="1">
      <alignment horizontal="right" vertical="center" wrapText="1"/>
      <protection hidden="1"/>
    </xf>
    <xf numFmtId="0" fontId="6" fillId="0" borderId="0" xfId="3" applyFont="1" applyAlignment="1" applyProtection="1">
      <alignment horizontal="center"/>
      <protection hidden="1"/>
    </xf>
    <xf numFmtId="0" fontId="7" fillId="0" borderId="0" xfId="3" applyFont="1" applyAlignment="1" applyProtection="1">
      <alignment horizontal="center"/>
      <protection hidden="1"/>
    </xf>
    <xf numFmtId="0" fontId="3" fillId="0" borderId="0" xfId="3" applyFont="1" applyAlignment="1" applyProtection="1">
      <alignment horizontal="right"/>
      <protection hidden="1"/>
    </xf>
    <xf numFmtId="0" fontId="10" fillId="0" borderId="0" xfId="3" applyFont="1"/>
    <xf numFmtId="49" fontId="3" fillId="0" borderId="0" xfId="3" applyNumberFormat="1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9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right" vertical="center" wrapText="1"/>
    </xf>
    <xf numFmtId="49" fontId="3" fillId="0" borderId="0" xfId="3" applyNumberFormat="1" applyFont="1" applyAlignment="1">
      <alignment horizontal="right" vertical="center" shrinkToFit="1"/>
    </xf>
    <xf numFmtId="0" fontId="10" fillId="0" borderId="0" xfId="3" applyFont="1" applyAlignment="1">
      <alignment horizontal="right"/>
    </xf>
    <xf numFmtId="0" fontId="1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24" fillId="0" borderId="0" xfId="3" applyFont="1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3" fillId="0" borderId="0" xfId="3" applyFont="1" applyAlignment="1">
      <alignment horizontal="left" vertical="center" shrinkToFit="1"/>
    </xf>
    <xf numFmtId="0" fontId="12" fillId="0" borderId="0" xfId="3" applyFont="1" applyAlignment="1">
      <alignment horizontal="right" vertical="center"/>
    </xf>
    <xf numFmtId="0" fontId="56" fillId="0" borderId="0" xfId="3" quotePrefix="1" applyFont="1" applyBorder="1" applyAlignment="1">
      <alignment horizontal="left" vertical="center"/>
    </xf>
    <xf numFmtId="0" fontId="7" fillId="0" borderId="15" xfId="3" applyFont="1" applyBorder="1" applyAlignment="1">
      <alignment horizontal="right" vertical="center"/>
    </xf>
    <xf numFmtId="0" fontId="0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0" fontId="7" fillId="0" borderId="16" xfId="3" quotePrefix="1" applyFont="1" applyBorder="1" applyAlignment="1">
      <alignment horizontal="right" vertical="center"/>
    </xf>
    <xf numFmtId="0" fontId="3" fillId="0" borderId="2" xfId="3" applyFont="1" applyBorder="1" applyAlignment="1">
      <alignment horizontal="center" vertical="center" wrapText="1"/>
    </xf>
    <xf numFmtId="0" fontId="56" fillId="0" borderId="0" xfId="3" applyFont="1" applyBorder="1" applyAlignment="1">
      <alignment horizontal="left" vertical="center"/>
    </xf>
    <xf numFmtId="0" fontId="1" fillId="0" borderId="1" xfId="3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0" fontId="54" fillId="0" borderId="0" xfId="3" applyFont="1" applyBorder="1" applyAlignment="1">
      <alignment horizontal="left" vertical="center"/>
    </xf>
    <xf numFmtId="0" fontId="56" fillId="0" borderId="0" xfId="3" applyFont="1" applyBorder="1" applyAlignment="1">
      <alignment horizontal="right" vertical="center"/>
    </xf>
    <xf numFmtId="0" fontId="1" fillId="0" borderId="2" xfId="3" applyFont="1" applyBorder="1" applyAlignment="1">
      <alignment horizontal="right" vertical="center"/>
    </xf>
    <xf numFmtId="0" fontId="3" fillId="0" borderId="2" xfId="3" applyFont="1" applyBorder="1" applyAlignment="1">
      <alignment horizontal="right" vertical="center" wrapText="1"/>
    </xf>
    <xf numFmtId="0" fontId="24" fillId="0" borderId="39" xfId="3" applyFont="1" applyBorder="1" applyAlignment="1">
      <alignment horizontal="left" vertical="center" shrinkToFit="1"/>
    </xf>
    <xf numFmtId="0" fontId="10" fillId="0" borderId="39" xfId="3" applyFont="1" applyBorder="1" applyAlignment="1">
      <alignment horizontal="left" vertical="center" shrinkToFit="1"/>
    </xf>
    <xf numFmtId="0" fontId="3" fillId="0" borderId="39" xfId="3" applyFont="1" applyBorder="1" applyAlignment="1">
      <alignment horizontal="left" vertical="center" shrinkToFit="1"/>
    </xf>
    <xf numFmtId="0" fontId="12" fillId="0" borderId="39" xfId="3" applyFont="1" applyBorder="1" applyAlignment="1">
      <alignment horizontal="right" vertical="center"/>
    </xf>
    <xf numFmtId="0" fontId="3" fillId="0" borderId="38" xfId="3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 textRotation="255"/>
    </xf>
    <xf numFmtId="0" fontId="1" fillId="0" borderId="0" xfId="3" applyFont="1" applyBorder="1"/>
    <xf numFmtId="0" fontId="6" fillId="0" borderId="0" xfId="3" applyFont="1" applyBorder="1"/>
    <xf numFmtId="0" fontId="10" fillId="0" borderId="0" xfId="3" applyFont="1" applyBorder="1" applyAlignment="1">
      <alignment horizontal="left" vertical="center" shrinkToFit="1"/>
    </xf>
    <xf numFmtId="0" fontId="3" fillId="0" borderId="0" xfId="3" applyFont="1" applyBorder="1" applyAlignment="1">
      <alignment horizontal="left" vertical="center" shrinkToFit="1"/>
    </xf>
    <xf numFmtId="0" fontId="3" fillId="0" borderId="11" xfId="3" applyFont="1" applyBorder="1" applyAlignment="1">
      <alignment horizontal="center" vertical="center"/>
    </xf>
    <xf numFmtId="0" fontId="24" fillId="0" borderId="0" xfId="3" applyFont="1" applyBorder="1" applyAlignment="1">
      <alignment horizontal="left" vertical="center" shrinkToFit="1"/>
    </xf>
    <xf numFmtId="0" fontId="0" fillId="0" borderId="0" xfId="3" applyFont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7" fillId="0" borderId="0" xfId="3" applyFont="1" applyBorder="1" applyAlignment="1">
      <alignment horizontal="right" vertical="center" textRotation="255"/>
    </xf>
    <xf numFmtId="0" fontId="6" fillId="0" borderId="15" xfId="3" applyFont="1" applyBorder="1" applyAlignment="1">
      <alignment horizontal="right" vertical="center" textRotation="255"/>
    </xf>
    <xf numFmtId="0" fontId="3" fillId="0" borderId="0" xfId="3" applyFont="1" applyBorder="1" applyAlignment="1">
      <alignment horizontal="right" vertical="center" wrapText="1"/>
    </xf>
    <xf numFmtId="0" fontId="1" fillId="0" borderId="0" xfId="3" applyFont="1" applyBorder="1" applyAlignment="1">
      <alignment horizontal="right" vertical="center"/>
    </xf>
    <xf numFmtId="0" fontId="3" fillId="0" borderId="0" xfId="3" applyFont="1" applyBorder="1" applyAlignment="1">
      <alignment horizontal="right" vertical="center" wrapText="1"/>
    </xf>
    <xf numFmtId="0" fontId="6" fillId="0" borderId="38" xfId="3" applyFont="1" applyBorder="1" applyAlignment="1">
      <alignment horizontal="left" vertical="center" textRotation="255"/>
    </xf>
    <xf numFmtId="0" fontId="6" fillId="0" borderId="3" xfId="3" applyFont="1" applyBorder="1" applyAlignment="1">
      <alignment horizontal="right" vertical="center" textRotation="255"/>
    </xf>
    <xf numFmtId="0" fontId="7" fillId="0" borderId="4" xfId="3" applyFont="1" applyBorder="1" applyAlignment="1">
      <alignment horizontal="center" vertical="center" textRotation="255"/>
    </xf>
    <xf numFmtId="0" fontId="0" fillId="0" borderId="3" xfId="3" applyFont="1" applyBorder="1" applyAlignment="1">
      <alignment vertical="center" textRotation="255"/>
    </xf>
    <xf numFmtId="0" fontId="7" fillId="0" borderId="0" xfId="3" applyFont="1" applyAlignment="1">
      <alignment horizontal="center" vertical="center" textRotation="255"/>
    </xf>
    <xf numFmtId="0" fontId="0" fillId="0" borderId="0" xfId="3" applyFont="1" applyAlignment="1">
      <alignment horizontal="center" vertical="center" textRotation="255"/>
    </xf>
    <xf numFmtId="0" fontId="0" fillId="0" borderId="11" xfId="3" applyFont="1" applyBorder="1" applyAlignment="1">
      <alignment vertical="center" textRotation="255"/>
    </xf>
    <xf numFmtId="0" fontId="7" fillId="0" borderId="12" xfId="3" applyFont="1" applyBorder="1" applyAlignment="1">
      <alignment horizontal="center" vertical="center" textRotation="255"/>
    </xf>
    <xf numFmtId="0" fontId="10" fillId="0" borderId="36" xfId="3" applyFont="1" applyBorder="1" applyAlignment="1">
      <alignment horizontal="left" vertical="center" shrinkToFit="1"/>
    </xf>
    <xf numFmtId="0" fontId="3" fillId="0" borderId="36" xfId="3" applyFont="1" applyBorder="1" applyAlignment="1">
      <alignment horizontal="left" vertical="center" shrinkToFit="1"/>
    </xf>
    <xf numFmtId="0" fontId="12" fillId="0" borderId="36" xfId="3" applyFont="1" applyBorder="1" applyAlignment="1">
      <alignment horizontal="right" vertical="center"/>
    </xf>
    <xf numFmtId="0" fontId="7" fillId="0" borderId="35" xfId="3" quotePrefix="1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 textRotation="255"/>
    </xf>
    <xf numFmtId="0" fontId="0" fillId="0" borderId="1" xfId="3" applyFont="1" applyBorder="1" applyAlignment="1">
      <alignment horizontal="right" vertical="center"/>
    </xf>
    <xf numFmtId="0" fontId="7" fillId="0" borderId="1" xfId="3" applyFont="1" applyBorder="1" applyAlignment="1">
      <alignment horizontal="right" vertical="center"/>
    </xf>
    <xf numFmtId="0" fontId="0" fillId="0" borderId="2" xfId="3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3" xfId="3" quotePrefix="1" applyFont="1" applyBorder="1" applyAlignment="1">
      <alignment horizontal="right" vertical="center" textRotation="255"/>
    </xf>
    <xf numFmtId="0" fontId="7" fillId="0" borderId="0" xfId="3" applyFont="1" applyBorder="1" applyAlignment="1">
      <alignment horizontal="center" vertical="center" textRotation="255" wrapText="1"/>
    </xf>
    <xf numFmtId="0" fontId="7" fillId="0" borderId="11" xfId="3" quotePrefix="1" applyFont="1" applyBorder="1" applyAlignment="1">
      <alignment horizontal="left" vertical="center" textRotation="255"/>
    </xf>
    <xf numFmtId="0" fontId="7" fillId="0" borderId="16" xfId="3" quotePrefix="1" applyFont="1" applyBorder="1" applyAlignment="1">
      <alignment horizontal="right" vertical="center" textRotation="255"/>
    </xf>
    <xf numFmtId="0" fontId="7" fillId="0" borderId="35" xfId="3" quotePrefix="1" applyFont="1" applyBorder="1" applyAlignment="1">
      <alignment horizontal="left" vertical="center" textRotation="255"/>
    </xf>
    <xf numFmtId="0" fontId="7" fillId="0" borderId="0" xfId="3" applyFont="1" applyBorder="1"/>
    <xf numFmtId="0" fontId="7" fillId="0" borderId="0" xfId="3" applyFont="1" applyBorder="1" applyAlignment="1">
      <alignment vertical="center"/>
    </xf>
    <xf numFmtId="0" fontId="7" fillId="0" borderId="0" xfId="3" quotePrefix="1" applyFont="1" applyBorder="1" applyAlignment="1">
      <alignment horizontal="right" vertical="center"/>
    </xf>
    <xf numFmtId="0" fontId="57" fillId="0" borderId="0" xfId="3" applyFont="1" applyBorder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horizontal="right" vertical="center" wrapText="1"/>
    </xf>
    <xf numFmtId="0" fontId="6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6" fillId="0" borderId="0" xfId="3" applyFont="1" applyAlignment="1">
      <alignment horizontal="right" vertical="center"/>
    </xf>
    <xf numFmtId="0" fontId="3" fillId="0" borderId="0" xfId="3" applyFont="1"/>
    <xf numFmtId="0" fontId="7" fillId="0" borderId="0" xfId="3" applyFont="1"/>
    <xf numFmtId="0" fontId="3" fillId="0" borderId="0" xfId="3" applyFont="1" applyAlignment="1">
      <alignment horizontal="right"/>
    </xf>
    <xf numFmtId="0" fontId="7" fillId="0" borderId="0" xfId="3" applyFont="1" applyAlignment="1">
      <alignment vertical="center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right" vertical="center"/>
    </xf>
    <xf numFmtId="0" fontId="3" fillId="0" borderId="2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7" fillId="0" borderId="15" xfId="3" applyFont="1" applyBorder="1" applyAlignment="1">
      <alignment horizontal="center" vertical="center"/>
    </xf>
    <xf numFmtId="0" fontId="7" fillId="0" borderId="16" xfId="3" quotePrefix="1" applyFont="1" applyBorder="1" applyAlignment="1">
      <alignment horizontal="center" vertical="center" wrapText="1"/>
    </xf>
    <xf numFmtId="0" fontId="3" fillId="0" borderId="0" xfId="3" applyFont="1" applyBorder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10" fillId="0" borderId="0" xfId="3" applyFont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left" vertical="center" shrinkToFit="1"/>
      <protection hidden="1"/>
    </xf>
    <xf numFmtId="0" fontId="7" fillId="0" borderId="0" xfId="3" applyFont="1" applyAlignment="1" applyProtection="1">
      <alignment vertical="center"/>
      <protection hidden="1"/>
    </xf>
    <xf numFmtId="0" fontId="3" fillId="0" borderId="1" xfId="3" applyFont="1" applyBorder="1" applyAlignment="1" applyProtection="1">
      <alignment horizontal="center" vertical="center" wrapText="1"/>
      <protection hidden="1"/>
    </xf>
    <xf numFmtId="0" fontId="3" fillId="0" borderId="1" xfId="3" applyFont="1" applyBorder="1" applyAlignment="1" applyProtection="1">
      <alignment horizontal="right" vertical="center"/>
      <protection hidden="1"/>
    </xf>
    <xf numFmtId="0" fontId="3" fillId="0" borderId="2" xfId="3" applyFont="1" applyBorder="1" applyAlignment="1" applyProtection="1">
      <alignment horizontal="right" vertical="center"/>
      <protection hidden="1"/>
    </xf>
    <xf numFmtId="0" fontId="3" fillId="0" borderId="39" xfId="3" applyFont="1" applyBorder="1" applyAlignment="1" applyProtection="1">
      <alignment horizontal="left" vertical="center" shrinkToFit="1"/>
      <protection hidden="1"/>
    </xf>
    <xf numFmtId="0" fontId="3" fillId="0" borderId="0" xfId="3" applyFont="1" applyBorder="1" applyAlignment="1" applyProtection="1">
      <alignment horizontal="left" vertical="center" shrinkToFit="1"/>
      <protection hidden="1"/>
    </xf>
    <xf numFmtId="0" fontId="3" fillId="0" borderId="0" xfId="3" applyFont="1" applyAlignment="1" applyProtection="1">
      <alignment horizontal="right" vertical="center"/>
      <protection hidden="1"/>
    </xf>
    <xf numFmtId="0" fontId="6" fillId="0" borderId="15" xfId="3" applyFont="1" applyBorder="1" applyAlignment="1" applyProtection="1">
      <alignment horizontal="right" vertical="center" textRotation="255"/>
      <protection hidden="1"/>
    </xf>
    <xf numFmtId="0" fontId="3" fillId="0" borderId="0" xfId="3" applyFont="1" applyBorder="1" applyAlignment="1" applyProtection="1">
      <alignment horizontal="right" vertical="center"/>
      <protection hidden="1"/>
    </xf>
    <xf numFmtId="0" fontId="6" fillId="0" borderId="3" xfId="3" applyFont="1" applyBorder="1" applyAlignment="1" applyProtection="1">
      <alignment horizontal="right" vertical="center" textRotation="255"/>
      <protection hidden="1"/>
    </xf>
    <xf numFmtId="0" fontId="3" fillId="0" borderId="36" xfId="3" applyFont="1" applyBorder="1" applyAlignment="1" applyProtection="1">
      <alignment horizontal="left" vertical="center" shrinkToFit="1"/>
      <protection hidden="1"/>
    </xf>
    <xf numFmtId="0" fontId="7" fillId="0" borderId="16" xfId="3" quotePrefix="1" applyFont="1" applyBorder="1" applyAlignment="1" applyProtection="1">
      <alignment horizontal="right" vertical="center" textRotation="255"/>
      <protection hidden="1"/>
    </xf>
    <xf numFmtId="0" fontId="3" fillId="0" borderId="0" xfId="3" applyFont="1" applyBorder="1" applyProtection="1">
      <protection hidden="1"/>
    </xf>
    <xf numFmtId="0" fontId="10" fillId="0" borderId="0" xfId="3" applyFont="1" applyAlignment="1" applyProtection="1">
      <alignment horizontal="center" vertical="center" wrapText="1"/>
      <protection hidden="1"/>
    </xf>
    <xf numFmtId="0" fontId="0" fillId="0" borderId="0" xfId="3" applyFont="1" applyAlignment="1" applyProtection="1">
      <protection hidden="1"/>
    </xf>
    <xf numFmtId="0" fontId="3" fillId="0" borderId="0" xfId="3" applyFo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8" fillId="0" borderId="0" xfId="3" applyFont="1" applyAlignment="1" applyProtection="1">
      <alignment horizontal="left" vertical="center" shrinkToFit="1"/>
      <protection hidden="1"/>
    </xf>
    <xf numFmtId="0" fontId="50" fillId="0" borderId="15" xfId="3" applyFont="1" applyBorder="1" applyAlignment="1" applyProtection="1">
      <alignment horizontal="right" vertical="center"/>
      <protection hidden="1"/>
    </xf>
    <xf numFmtId="0" fontId="50" fillId="0" borderId="16" xfId="3" quotePrefix="1" applyFont="1" applyBorder="1" applyAlignment="1" applyProtection="1">
      <alignment horizontal="right" vertical="center"/>
      <protection hidden="1"/>
    </xf>
    <xf numFmtId="0" fontId="50" fillId="0" borderId="3" xfId="3" applyFont="1" applyBorder="1" applyAlignment="1" applyProtection="1">
      <alignment horizontal="right" vertical="center"/>
      <protection hidden="1"/>
    </xf>
    <xf numFmtId="0" fontId="50" fillId="0" borderId="3" xfId="3" quotePrefix="1" applyFont="1" applyBorder="1" applyAlignment="1" applyProtection="1">
      <alignment horizontal="right" vertical="center"/>
      <protection hidden="1"/>
    </xf>
    <xf numFmtId="0" fontId="8" fillId="0" borderId="39" xfId="3" applyFont="1" applyBorder="1" applyAlignment="1" applyProtection="1">
      <alignment horizontal="left" vertical="center" shrinkToFit="1"/>
      <protection hidden="1"/>
    </xf>
    <xf numFmtId="0" fontId="58" fillId="0" borderId="38" xfId="3" applyFont="1" applyBorder="1" applyAlignment="1" applyProtection="1">
      <alignment horizontal="center" vertical="center"/>
      <protection hidden="1"/>
    </xf>
    <xf numFmtId="0" fontId="8" fillId="0" borderId="0" xfId="3" applyFont="1" applyBorder="1" applyAlignment="1" applyProtection="1">
      <alignment horizontal="left" vertical="center" shrinkToFit="1"/>
      <protection hidden="1"/>
    </xf>
    <xf numFmtId="0" fontId="58" fillId="0" borderId="11" xfId="3" applyFont="1" applyBorder="1" applyAlignment="1" applyProtection="1">
      <alignment horizontal="center" vertical="center"/>
      <protection hidden="1"/>
    </xf>
    <xf numFmtId="0" fontId="57" fillId="0" borderId="0" xfId="3" applyFont="1" applyBorder="1" applyAlignment="1" applyProtection="1">
      <alignment horizontal="left" vertical="center"/>
      <protection hidden="1"/>
    </xf>
    <xf numFmtId="0" fontId="53" fillId="0" borderId="15" xfId="3" applyFont="1" applyBorder="1" applyAlignment="1" applyProtection="1">
      <alignment horizontal="right" vertical="center" textRotation="255"/>
      <protection hidden="1"/>
    </xf>
    <xf numFmtId="0" fontId="6" fillId="0" borderId="38" xfId="3" applyFont="1" applyBorder="1" applyAlignment="1" applyProtection="1">
      <alignment horizontal="left" vertical="center" textRotation="255"/>
      <protection hidden="1"/>
    </xf>
    <xf numFmtId="0" fontId="0" fillId="0" borderId="11" xfId="3" applyFont="1" applyBorder="1" applyAlignment="1" applyProtection="1">
      <alignment horizontal="center" vertical="center" textRotation="255"/>
      <protection hidden="1"/>
    </xf>
    <xf numFmtId="0" fontId="6" fillId="0" borderId="11" xfId="3" applyFont="1" applyBorder="1" applyAlignment="1" applyProtection="1">
      <alignment horizontal="left" vertical="center" textRotation="255"/>
      <protection hidden="1"/>
    </xf>
    <xf numFmtId="0" fontId="8" fillId="0" borderId="36" xfId="3" applyFont="1" applyBorder="1" applyAlignment="1" applyProtection="1">
      <alignment horizontal="left" vertical="center" shrinkToFit="1"/>
      <protection hidden="1"/>
    </xf>
    <xf numFmtId="0" fontId="17" fillId="0" borderId="35" xfId="3" applyFont="1" applyBorder="1" applyAlignment="1" applyProtection="1">
      <alignment horizontal="center" vertical="center" wrapText="1"/>
      <protection hidden="1"/>
    </xf>
    <xf numFmtId="0" fontId="7" fillId="0" borderId="3" xfId="3" applyFont="1" applyBorder="1" applyAlignment="1" applyProtection="1">
      <alignment horizontal="right" vertical="center" textRotation="255"/>
      <protection hidden="1"/>
    </xf>
    <xf numFmtId="0" fontId="50" fillId="0" borderId="11" xfId="3" applyFont="1" applyBorder="1" applyAlignment="1" applyProtection="1">
      <alignment horizontal="center" vertical="center" textRotation="255"/>
      <protection hidden="1"/>
    </xf>
    <xf numFmtId="0" fontId="7" fillId="0" borderId="16" xfId="3" applyFont="1" applyBorder="1" applyAlignment="1" applyProtection="1">
      <alignment horizontal="right" vertical="center" textRotation="255"/>
      <protection hidden="1"/>
    </xf>
    <xf numFmtId="0" fontId="53" fillId="0" borderId="16" xfId="3" quotePrefix="1" applyFont="1" applyBorder="1" applyAlignment="1" applyProtection="1">
      <alignment horizontal="right" vertical="center" textRotation="255"/>
      <protection hidden="1"/>
    </xf>
    <xf numFmtId="0" fontId="50" fillId="0" borderId="35" xfId="3" applyFont="1" applyBorder="1" applyAlignment="1" applyProtection="1">
      <alignment horizontal="left" vertical="center" textRotation="255"/>
      <protection hidden="1"/>
    </xf>
    <xf numFmtId="0" fontId="50" fillId="0" borderId="15" xfId="3" applyFont="1" applyBorder="1" applyAlignment="1" applyProtection="1">
      <alignment horizontal="center" vertical="center"/>
      <protection hidden="1"/>
    </xf>
    <xf numFmtId="0" fontId="50" fillId="0" borderId="16" xfId="3" quotePrefix="1" applyFont="1" applyBorder="1" applyAlignment="1" applyProtection="1">
      <alignment horizontal="center" vertical="center" wrapText="1"/>
      <protection hidden="1"/>
    </xf>
    <xf numFmtId="0" fontId="51" fillId="0" borderId="39" xfId="3" applyFont="1" applyBorder="1" applyAlignment="1" applyProtection="1">
      <alignment horizontal="right" vertical="center"/>
      <protection hidden="1"/>
    </xf>
    <xf numFmtId="0" fontId="51" fillId="0" borderId="36" xfId="3" applyFont="1" applyBorder="1" applyAlignment="1" applyProtection="1">
      <alignment horizontal="right" vertical="center"/>
      <protection hidden="1"/>
    </xf>
    <xf numFmtId="0" fontId="56" fillId="0" borderId="0" xfId="3" applyFont="1" applyBorder="1" applyAlignment="1" applyProtection="1">
      <alignment horizontal="left" vertical="top"/>
      <protection hidden="1"/>
    </xf>
    <xf numFmtId="0" fontId="50" fillId="0" borderId="16" xfId="3" quotePrefix="1" applyFont="1" applyBorder="1" applyAlignment="1" applyProtection="1">
      <alignment horizontal="right" vertical="center" wrapText="1"/>
      <protection hidden="1"/>
    </xf>
  </cellXfs>
  <cellStyles count="24">
    <cellStyle name="一般" xfId="0" builtinId="0"/>
    <cellStyle name="一般 10" xfId="1"/>
    <cellStyle name="一般 11" xfId="2"/>
    <cellStyle name="一般 12" xfId="3"/>
    <cellStyle name="一般 13" xfId="4"/>
    <cellStyle name="一般 14" xfId="5"/>
    <cellStyle name="一般 15" xfId="6"/>
    <cellStyle name="一般 16" xfId="7"/>
    <cellStyle name="一般 17" xfId="8"/>
    <cellStyle name="一般 18" xfId="9"/>
    <cellStyle name="一般 19" xfId="10"/>
    <cellStyle name="一般 2" xfId="11"/>
    <cellStyle name="一般 2 2" xfId="23"/>
    <cellStyle name="一般 20" xfId="12"/>
    <cellStyle name="一般 21" xfId="13"/>
    <cellStyle name="一般 3" xfId="14"/>
    <cellStyle name="一般 4" xfId="15"/>
    <cellStyle name="一般 5" xfId="16"/>
    <cellStyle name="一般 6" xfId="17"/>
    <cellStyle name="一般 6 2" xfId="18"/>
    <cellStyle name="一般 7" xfId="19"/>
    <cellStyle name="一般 8" xfId="20"/>
    <cellStyle name="一般 9" xfId="21"/>
    <cellStyle name="一般_32cs直_桌球賽程表小交叉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23" name="Line 1"/>
        <xdr:cNvSpPr>
          <a:spLocks noChangeShapeType="1"/>
        </xdr:cNvSpPr>
      </xdr:nvSpPr>
      <xdr:spPr bwMode="auto">
        <a:xfrm>
          <a:off x="1752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</xdr:row>
      <xdr:rowOff>676275</xdr:rowOff>
    </xdr:from>
    <xdr:to>
      <xdr:col>5</xdr:col>
      <xdr:colOff>0</xdr:colOff>
      <xdr:row>14</xdr:row>
      <xdr:rowOff>0</xdr:rowOff>
    </xdr:to>
    <xdr:sp macro="" textlink="">
      <xdr:nvSpPr>
        <xdr:cNvPr id="2424" name="Line 4"/>
        <xdr:cNvSpPr>
          <a:spLocks noChangeShapeType="1"/>
        </xdr:cNvSpPr>
      </xdr:nvSpPr>
      <xdr:spPr bwMode="auto">
        <a:xfrm>
          <a:off x="17526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7</xdr:row>
      <xdr:rowOff>38100</xdr:rowOff>
    </xdr:from>
    <xdr:to>
      <xdr:col>5</xdr:col>
      <xdr:colOff>0</xdr:colOff>
      <xdr:row>13</xdr:row>
      <xdr:rowOff>85725</xdr:rowOff>
    </xdr:to>
    <xdr:sp macro="" textlink="">
      <xdr:nvSpPr>
        <xdr:cNvPr id="2425" name="Line 5"/>
        <xdr:cNvSpPr>
          <a:spLocks noChangeShapeType="1"/>
        </xdr:cNvSpPr>
      </xdr:nvSpPr>
      <xdr:spPr bwMode="auto">
        <a:xfrm>
          <a:off x="666750" y="876300"/>
          <a:ext cx="10858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152400</xdr:colOff>
      <xdr:row>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426" name="Line 6"/>
        <xdr:cNvSpPr>
          <a:spLocks noChangeShapeType="1"/>
        </xdr:cNvSpPr>
      </xdr:nvSpPr>
      <xdr:spPr bwMode="auto">
        <a:xfrm>
          <a:off x="800100" y="361950"/>
          <a:ext cx="95250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27" name="Line 7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28" name="Line 8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29" name="Line 9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0" name="Line 10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1" name="Line 11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2" name="Line 12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433" name="Line 13"/>
        <xdr:cNvSpPr>
          <a:spLocks noChangeShapeType="1"/>
        </xdr:cNvSpPr>
      </xdr:nvSpPr>
      <xdr:spPr bwMode="auto">
        <a:xfrm>
          <a:off x="73152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434" name="Line 14"/>
        <xdr:cNvSpPr>
          <a:spLocks noChangeShapeType="1"/>
        </xdr:cNvSpPr>
      </xdr:nvSpPr>
      <xdr:spPr bwMode="auto">
        <a:xfrm>
          <a:off x="73152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435" name="Line 15"/>
        <xdr:cNvSpPr>
          <a:spLocks noChangeShapeType="1"/>
        </xdr:cNvSpPr>
      </xdr:nvSpPr>
      <xdr:spPr bwMode="auto">
        <a:xfrm>
          <a:off x="1752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</xdr:row>
      <xdr:rowOff>676275</xdr:rowOff>
    </xdr:from>
    <xdr:to>
      <xdr:col>5</xdr:col>
      <xdr:colOff>0</xdr:colOff>
      <xdr:row>14</xdr:row>
      <xdr:rowOff>0</xdr:rowOff>
    </xdr:to>
    <xdr:sp macro="" textlink="">
      <xdr:nvSpPr>
        <xdr:cNvPr id="2436" name="Line 18"/>
        <xdr:cNvSpPr>
          <a:spLocks noChangeShapeType="1"/>
        </xdr:cNvSpPr>
      </xdr:nvSpPr>
      <xdr:spPr bwMode="auto">
        <a:xfrm>
          <a:off x="17526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7" name="Line 19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8" name="Line 20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39" name="Line 21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40" name="Line 22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41" name="Line 23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2442" name="Line 24"/>
        <xdr:cNvSpPr>
          <a:spLocks noChangeShapeType="1"/>
        </xdr:cNvSpPr>
      </xdr:nvSpPr>
      <xdr:spPr bwMode="auto">
        <a:xfrm>
          <a:off x="1476375" y="951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443" name="Line 25"/>
        <xdr:cNvSpPr>
          <a:spLocks noChangeShapeType="1"/>
        </xdr:cNvSpPr>
      </xdr:nvSpPr>
      <xdr:spPr bwMode="auto">
        <a:xfrm>
          <a:off x="73152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444" name="Line 26"/>
        <xdr:cNvSpPr>
          <a:spLocks noChangeShapeType="1"/>
        </xdr:cNvSpPr>
      </xdr:nvSpPr>
      <xdr:spPr bwMode="auto">
        <a:xfrm>
          <a:off x="7315200" y="150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52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</xdr:row>
      <xdr:rowOff>676275</xdr:rowOff>
    </xdr:from>
    <xdr:to>
      <xdr:col>5</xdr:col>
      <xdr:colOff>0</xdr:colOff>
      <xdr:row>14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7526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7</xdr:row>
      <xdr:rowOff>76200</xdr:rowOff>
    </xdr:from>
    <xdr:to>
      <xdr:col>5</xdr:col>
      <xdr:colOff>9525</xdr:colOff>
      <xdr:row>14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657225" y="971550"/>
          <a:ext cx="11049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133350</xdr:colOff>
      <xdr:row>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781050" y="419100"/>
          <a:ext cx="97155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73152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73152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752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13</xdr:row>
      <xdr:rowOff>676275</xdr:rowOff>
    </xdr:from>
    <xdr:to>
      <xdr:col>5</xdr:col>
      <xdr:colOff>0</xdr:colOff>
      <xdr:row>14</xdr:row>
      <xdr:rowOff>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17526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7" name="Line 20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8" name="Line 21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9" name="Line 22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20" name="Line 23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38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21" name="Line 24"/>
        <xdr:cNvSpPr>
          <a:spLocks noChangeShapeType="1"/>
        </xdr:cNvSpPr>
      </xdr:nvSpPr>
      <xdr:spPr bwMode="auto">
        <a:xfrm>
          <a:off x="1476375" y="942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2" name="Line 25"/>
        <xdr:cNvSpPr>
          <a:spLocks noChangeShapeType="1"/>
        </xdr:cNvSpPr>
      </xdr:nvSpPr>
      <xdr:spPr bwMode="auto">
        <a:xfrm>
          <a:off x="73152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13</xdr:row>
      <xdr:rowOff>676275</xdr:rowOff>
    </xdr:from>
    <xdr:to>
      <xdr:col>45</xdr:col>
      <xdr:colOff>0</xdr:colOff>
      <xdr:row>14</xdr:row>
      <xdr:rowOff>0</xdr:rowOff>
    </xdr:to>
    <xdr:sp macro="" textlink="">
      <xdr:nvSpPr>
        <xdr:cNvPr id="23" name="Line 26"/>
        <xdr:cNvSpPr>
          <a:spLocks noChangeShapeType="1"/>
        </xdr:cNvSpPr>
      </xdr:nvSpPr>
      <xdr:spPr bwMode="auto">
        <a:xfrm>
          <a:off x="731520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38;&#26149;&#27915;&#28322;%20(G)/&#36093;&#31243;&#38651;&#23376;&#27284;/&#20840;&#20013;&#36939;/103&#20840;&#20013;&#36939;&#26700;&#29699;&#21443;&#36093;&#21517;&#21934;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28165;&#219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&#3184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男團"/>
      <sheetName val="高女團"/>
      <sheetName val="國男團"/>
      <sheetName val="國女團"/>
      <sheetName val="高男雙"/>
      <sheetName val="高女雙"/>
      <sheetName val="國男雙"/>
      <sheetName val="國女雙"/>
      <sheetName val="高男單"/>
      <sheetName val="高女單"/>
      <sheetName val="國男單"/>
      <sheetName val="國女單"/>
      <sheetName val="高男桌球團體賽"/>
      <sheetName val="高男組桌球雙打賽"/>
      <sheetName val="高男組桌球單打賽"/>
      <sheetName val="高女組桌球團體賽"/>
      <sheetName val="高女組桌球雙打賽"/>
      <sheetName val="高女組桌球單打賽"/>
      <sheetName val="國男組桌球團體賽"/>
      <sheetName val="國男組桌球雙打賽"/>
      <sheetName val="國男組桌球單打賽"/>
      <sheetName val="國女組桌球團體賽"/>
      <sheetName val="國女組桌球雙打賽"/>
      <sheetName val="國女組桌球單打賽"/>
    </sheetNames>
    <sheetDataSet>
      <sheetData sheetId="0" refreshError="1">
        <row r="2">
          <cell r="A2" t="str">
            <v>籤號</v>
          </cell>
          <cell r="B2" t="str">
            <v>序號</v>
          </cell>
          <cell r="C2" t="str">
            <v>隊數</v>
          </cell>
          <cell r="D2" t="str">
            <v>縣市</v>
          </cell>
          <cell r="E2" t="str">
            <v>學校</v>
          </cell>
          <cell r="F2" t="str">
            <v>102名次</v>
          </cell>
          <cell r="G2" t="str">
            <v>學校</v>
          </cell>
        </row>
        <row r="3">
          <cell r="A3">
            <v>1</v>
          </cell>
          <cell r="B3">
            <v>8</v>
          </cell>
          <cell r="D3" t="str">
            <v>高雄市</v>
          </cell>
          <cell r="E3" t="str">
            <v>福誠高中</v>
          </cell>
          <cell r="F3">
            <v>1</v>
          </cell>
          <cell r="G3" t="str">
            <v>高雄市福誠高中</v>
          </cell>
        </row>
        <row r="4">
          <cell r="A4">
            <v>2</v>
          </cell>
          <cell r="B4">
            <v>21</v>
          </cell>
          <cell r="D4" t="str">
            <v>臺中市</v>
          </cell>
          <cell r="E4" t="str">
            <v>青年高中</v>
          </cell>
          <cell r="G4" t="str">
            <v>臺中市青年高中</v>
          </cell>
        </row>
        <row r="5">
          <cell r="A5">
            <v>3</v>
          </cell>
          <cell r="B5">
            <v>3</v>
          </cell>
          <cell r="C5">
            <v>1</v>
          </cell>
          <cell r="D5" t="str">
            <v>南投縣</v>
          </cell>
          <cell r="E5" t="str">
            <v>南投高中</v>
          </cell>
          <cell r="G5" t="str">
            <v>南投縣南投高中</v>
          </cell>
        </row>
        <row r="6">
          <cell r="A6">
            <v>4</v>
          </cell>
          <cell r="B6">
            <v>2</v>
          </cell>
          <cell r="D6" t="str">
            <v>宜蘭縣</v>
          </cell>
          <cell r="E6" t="str">
            <v>羅東高工</v>
          </cell>
          <cell r="G6" t="str">
            <v>宜蘭縣羅東高工</v>
          </cell>
        </row>
        <row r="7">
          <cell r="A7">
            <v>5</v>
          </cell>
          <cell r="B7">
            <v>17</v>
          </cell>
          <cell r="C7">
            <v>2</v>
          </cell>
          <cell r="D7" t="str">
            <v>彰化縣</v>
          </cell>
          <cell r="E7" t="str">
            <v>彰化高中</v>
          </cell>
          <cell r="G7" t="str">
            <v>彰化縣彰化高中</v>
          </cell>
        </row>
        <row r="8">
          <cell r="A8">
            <v>6</v>
          </cell>
          <cell r="B8">
            <v>24</v>
          </cell>
          <cell r="D8" t="str">
            <v>臺北市</v>
          </cell>
          <cell r="E8" t="str">
            <v>建國中學</v>
          </cell>
          <cell r="G8" t="str">
            <v>臺北市建國中學</v>
          </cell>
        </row>
        <row r="9">
          <cell r="A9">
            <v>7</v>
          </cell>
          <cell r="B9">
            <v>12</v>
          </cell>
          <cell r="C9">
            <v>3</v>
          </cell>
          <cell r="D9" t="str">
            <v>新北市</v>
          </cell>
          <cell r="E9" t="str">
            <v>泰山高中</v>
          </cell>
          <cell r="F9">
            <v>8</v>
          </cell>
          <cell r="G9" t="str">
            <v>新北市泰山高中</v>
          </cell>
        </row>
        <row r="10">
          <cell r="A10">
            <v>8</v>
          </cell>
          <cell r="B10">
            <v>16</v>
          </cell>
          <cell r="C10">
            <v>1</v>
          </cell>
          <cell r="D10" t="str">
            <v>新竹縣</v>
          </cell>
          <cell r="E10" t="str">
            <v>湖口高中</v>
          </cell>
          <cell r="F10">
            <v>7</v>
          </cell>
          <cell r="G10" t="str">
            <v>新竹縣湖口高中</v>
          </cell>
        </row>
        <row r="11">
          <cell r="A11">
            <v>9</v>
          </cell>
          <cell r="B11">
            <v>28</v>
          </cell>
          <cell r="C11">
            <v>1</v>
          </cell>
          <cell r="E11" t="str">
            <v>輪空</v>
          </cell>
          <cell r="G11" t="str">
            <v>輪空</v>
          </cell>
        </row>
        <row r="12">
          <cell r="A12">
            <v>10</v>
          </cell>
          <cell r="B12">
            <v>5</v>
          </cell>
          <cell r="C12">
            <v>2</v>
          </cell>
          <cell r="D12" t="str">
            <v>桃園縣</v>
          </cell>
          <cell r="E12" t="str">
            <v>中壢高中</v>
          </cell>
          <cell r="G12" t="str">
            <v>桃園縣中壢高中</v>
          </cell>
        </row>
        <row r="13">
          <cell r="A13">
            <v>11</v>
          </cell>
          <cell r="B13">
            <v>11</v>
          </cell>
          <cell r="D13" t="str">
            <v>雲林縣</v>
          </cell>
          <cell r="E13" t="str">
            <v>虎尾農工</v>
          </cell>
          <cell r="G13" t="str">
            <v>雲林縣虎尾農工</v>
          </cell>
        </row>
        <row r="14">
          <cell r="A14">
            <v>12</v>
          </cell>
          <cell r="B14">
            <v>14</v>
          </cell>
          <cell r="D14" t="str">
            <v>新北市</v>
          </cell>
          <cell r="E14" t="str">
            <v>瑞芳高工</v>
          </cell>
          <cell r="G14" t="str">
            <v>新北市瑞芳高工</v>
          </cell>
        </row>
        <row r="15">
          <cell r="A15">
            <v>13</v>
          </cell>
          <cell r="B15">
            <v>15</v>
          </cell>
          <cell r="C15">
            <v>1</v>
          </cell>
          <cell r="D15" t="str">
            <v>新竹市</v>
          </cell>
          <cell r="E15" t="str">
            <v>香山高中</v>
          </cell>
          <cell r="G15" t="str">
            <v>新竹市香山高中</v>
          </cell>
        </row>
        <row r="16">
          <cell r="A16">
            <v>14</v>
          </cell>
          <cell r="B16">
            <v>25</v>
          </cell>
          <cell r="C16">
            <v>3</v>
          </cell>
          <cell r="D16" t="str">
            <v>臺南市</v>
          </cell>
          <cell r="E16" t="str">
            <v>臺南一中</v>
          </cell>
          <cell r="F16">
            <v>4</v>
          </cell>
          <cell r="G16" t="str">
            <v>臺南市臺南一中</v>
          </cell>
        </row>
        <row r="17">
          <cell r="A17">
            <v>15</v>
          </cell>
          <cell r="B17">
            <v>23</v>
          </cell>
          <cell r="D17" t="str">
            <v>臺北市</v>
          </cell>
          <cell r="E17" t="str">
            <v>松山家商</v>
          </cell>
          <cell r="F17">
            <v>3</v>
          </cell>
          <cell r="G17" t="str">
            <v>臺北市松山家商</v>
          </cell>
        </row>
        <row r="18">
          <cell r="A18">
            <v>16</v>
          </cell>
          <cell r="B18">
            <v>1</v>
          </cell>
          <cell r="C18">
            <v>2</v>
          </cell>
          <cell r="D18" t="str">
            <v>宜蘭縣</v>
          </cell>
          <cell r="E18" t="str">
            <v>頭城家商</v>
          </cell>
          <cell r="G18" t="str">
            <v>宜蘭縣頭城家商</v>
          </cell>
        </row>
        <row r="19">
          <cell r="A19">
            <v>17</v>
          </cell>
          <cell r="B19">
            <v>27</v>
          </cell>
          <cell r="D19" t="str">
            <v>臺南市</v>
          </cell>
          <cell r="E19" t="str">
            <v>南大附中</v>
          </cell>
          <cell r="G19" t="str">
            <v>臺南市南大附中</v>
          </cell>
        </row>
        <row r="20">
          <cell r="A20">
            <v>18</v>
          </cell>
          <cell r="B20">
            <v>4</v>
          </cell>
          <cell r="C20">
            <v>1</v>
          </cell>
          <cell r="D20" t="str">
            <v>屏東縣</v>
          </cell>
          <cell r="E20" t="str">
            <v>屏榮高中</v>
          </cell>
          <cell r="G20" t="str">
            <v>屏東縣屏榮高中</v>
          </cell>
        </row>
        <row r="21">
          <cell r="A21">
            <v>19</v>
          </cell>
          <cell r="B21">
            <v>10</v>
          </cell>
          <cell r="C21">
            <v>2</v>
          </cell>
          <cell r="D21" t="str">
            <v>雲林縣</v>
          </cell>
          <cell r="E21" t="str">
            <v>斗六高中</v>
          </cell>
          <cell r="G21" t="str">
            <v>雲林縣斗六高中</v>
          </cell>
        </row>
        <row r="22">
          <cell r="A22">
            <v>20</v>
          </cell>
          <cell r="B22">
            <v>19</v>
          </cell>
          <cell r="C22">
            <v>3</v>
          </cell>
          <cell r="D22" t="str">
            <v>臺中市</v>
          </cell>
          <cell r="E22" t="str">
            <v>中港高中</v>
          </cell>
          <cell r="G22" t="str">
            <v>臺中市中港高中</v>
          </cell>
        </row>
        <row r="23">
          <cell r="A23">
            <v>21</v>
          </cell>
          <cell r="B23">
            <v>9</v>
          </cell>
          <cell r="D23" t="str">
            <v>高雄市</v>
          </cell>
          <cell r="E23" t="str">
            <v>大榮高中</v>
          </cell>
          <cell r="F23">
            <v>5</v>
          </cell>
          <cell r="G23" t="str">
            <v>高雄市大榮高中</v>
          </cell>
        </row>
        <row r="24">
          <cell r="A24">
            <v>22</v>
          </cell>
          <cell r="B24">
            <v>20</v>
          </cell>
          <cell r="D24" t="str">
            <v>臺中市</v>
          </cell>
          <cell r="E24" t="str">
            <v>東山高中</v>
          </cell>
          <cell r="F24">
            <v>6</v>
          </cell>
          <cell r="G24" t="str">
            <v>臺中市東山高中</v>
          </cell>
        </row>
        <row r="25">
          <cell r="A25">
            <v>23</v>
          </cell>
          <cell r="B25">
            <v>18</v>
          </cell>
          <cell r="D25" t="str">
            <v>彰化縣</v>
          </cell>
          <cell r="E25" t="str">
            <v>彰化藝中</v>
          </cell>
          <cell r="G25" t="str">
            <v>彰化縣彰化藝中</v>
          </cell>
        </row>
        <row r="26">
          <cell r="A26">
            <v>24</v>
          </cell>
          <cell r="B26">
            <v>7</v>
          </cell>
          <cell r="C26">
            <v>3</v>
          </cell>
          <cell r="D26" t="str">
            <v>高雄市</v>
          </cell>
          <cell r="E26" t="str">
            <v>高雄中學</v>
          </cell>
          <cell r="G26" t="str">
            <v>高雄市高雄中學</v>
          </cell>
        </row>
        <row r="27">
          <cell r="A27">
            <v>25</v>
          </cell>
          <cell r="B27">
            <v>22</v>
          </cell>
          <cell r="C27">
            <v>3</v>
          </cell>
          <cell r="D27" t="str">
            <v>臺北市</v>
          </cell>
          <cell r="E27" t="str">
            <v>成功中學</v>
          </cell>
          <cell r="G27" t="str">
            <v>臺北市成功中學</v>
          </cell>
        </row>
        <row r="28">
          <cell r="A28">
            <v>26</v>
          </cell>
          <cell r="B28">
            <v>26</v>
          </cell>
          <cell r="D28" t="str">
            <v>臺南市</v>
          </cell>
          <cell r="E28" t="str">
            <v>臺南二中</v>
          </cell>
          <cell r="G28" t="str">
            <v>臺南市臺南二中</v>
          </cell>
        </row>
        <row r="29">
          <cell r="A29">
            <v>27</v>
          </cell>
          <cell r="B29">
            <v>6</v>
          </cell>
          <cell r="D29" t="str">
            <v>桃園縣</v>
          </cell>
          <cell r="E29" t="str">
            <v>壽山高中</v>
          </cell>
          <cell r="G29" t="str">
            <v>桃園縣壽山高中</v>
          </cell>
        </row>
        <row r="30">
          <cell r="A30">
            <v>28</v>
          </cell>
          <cell r="B30">
            <v>13</v>
          </cell>
          <cell r="D30" t="str">
            <v>新北市</v>
          </cell>
          <cell r="E30" t="str">
            <v>海山高中</v>
          </cell>
          <cell r="F30">
            <v>2</v>
          </cell>
          <cell r="G30" t="str">
            <v>新北市海山高中</v>
          </cell>
        </row>
        <row r="31">
          <cell r="E31" t="str">
            <v>福誠高中</v>
          </cell>
        </row>
        <row r="32">
          <cell r="E32" t="str">
            <v>海山高中</v>
          </cell>
        </row>
        <row r="33">
          <cell r="E33" t="str">
            <v>松山家商</v>
          </cell>
        </row>
        <row r="34">
          <cell r="E34" t="str">
            <v>臺南一中</v>
          </cell>
        </row>
        <row r="35">
          <cell r="E35" t="str">
            <v>大榮高中</v>
          </cell>
        </row>
        <row r="36">
          <cell r="E36" t="str">
            <v>東山高中</v>
          </cell>
        </row>
        <row r="37">
          <cell r="E37" t="str">
            <v>湖口高中</v>
          </cell>
        </row>
        <row r="38">
          <cell r="E38" t="str">
            <v>泰山高中</v>
          </cell>
        </row>
      </sheetData>
      <sheetData sheetId="1" refreshError="1">
        <row r="2">
          <cell r="A2" t="str">
            <v>籤號</v>
          </cell>
          <cell r="B2" t="str">
            <v>序號</v>
          </cell>
          <cell r="C2" t="str">
            <v>隊數</v>
          </cell>
          <cell r="D2" t="str">
            <v>縣市</v>
          </cell>
          <cell r="E2" t="str">
            <v>學校</v>
          </cell>
          <cell r="F2" t="str">
            <v>102名次</v>
          </cell>
          <cell r="G2" t="str">
            <v>學校</v>
          </cell>
        </row>
        <row r="3">
          <cell r="A3">
            <v>1</v>
          </cell>
          <cell r="B3">
            <v>8</v>
          </cell>
          <cell r="D3" t="str">
            <v>新北市</v>
          </cell>
          <cell r="E3" t="str">
            <v>淡江高中</v>
          </cell>
          <cell r="F3">
            <v>1</v>
          </cell>
          <cell r="G3" t="str">
            <v>新北市淡江高中</v>
          </cell>
        </row>
        <row r="4">
          <cell r="A4">
            <v>2</v>
          </cell>
          <cell r="B4">
            <v>16</v>
          </cell>
          <cell r="C4">
            <v>1</v>
          </cell>
          <cell r="E4" t="str">
            <v>輪空</v>
          </cell>
          <cell r="G4" t="str">
            <v>輪空</v>
          </cell>
        </row>
        <row r="5">
          <cell r="A5">
            <v>3</v>
          </cell>
          <cell r="B5">
            <v>1</v>
          </cell>
          <cell r="C5">
            <v>1</v>
          </cell>
          <cell r="D5" t="str">
            <v>屏東縣</v>
          </cell>
          <cell r="E5" t="str">
            <v>屏東女中</v>
          </cell>
          <cell r="G5" t="str">
            <v>屏東縣屏東女中</v>
          </cell>
        </row>
        <row r="6">
          <cell r="A6">
            <v>4</v>
          </cell>
          <cell r="B6">
            <v>2</v>
          </cell>
          <cell r="C6">
            <v>1</v>
          </cell>
          <cell r="D6" t="str">
            <v>苗栗縣</v>
          </cell>
          <cell r="E6" t="str">
            <v>大同高中</v>
          </cell>
          <cell r="G6" t="str">
            <v>苗栗縣大同高中</v>
          </cell>
        </row>
        <row r="7">
          <cell r="A7">
            <v>5</v>
          </cell>
          <cell r="B7">
            <v>13</v>
          </cell>
          <cell r="C7">
            <v>1</v>
          </cell>
          <cell r="D7" t="str">
            <v>臺南市</v>
          </cell>
          <cell r="E7" t="str">
            <v>新豐高中</v>
          </cell>
          <cell r="F7">
            <v>6</v>
          </cell>
          <cell r="G7" t="str">
            <v>臺南市新豐高中</v>
          </cell>
        </row>
        <row r="8">
          <cell r="A8">
            <v>6</v>
          </cell>
          <cell r="B8">
            <v>9</v>
          </cell>
          <cell r="C8">
            <v>1</v>
          </cell>
          <cell r="D8" t="str">
            <v>嘉義市</v>
          </cell>
          <cell r="E8" t="str">
            <v>嘉義女中</v>
          </cell>
          <cell r="G8" t="str">
            <v>嘉義市嘉義女中</v>
          </cell>
        </row>
        <row r="9">
          <cell r="A9">
            <v>7</v>
          </cell>
          <cell r="B9">
            <v>10</v>
          </cell>
          <cell r="C9">
            <v>1</v>
          </cell>
          <cell r="D9" t="str">
            <v>彰化縣</v>
          </cell>
          <cell r="E9" t="str">
            <v>和美實校</v>
          </cell>
          <cell r="G9" t="str">
            <v>彰化縣和美實校</v>
          </cell>
        </row>
        <row r="10">
          <cell r="A10">
            <v>8</v>
          </cell>
          <cell r="B10">
            <v>3</v>
          </cell>
          <cell r="C10">
            <v>2</v>
          </cell>
          <cell r="D10" t="str">
            <v>高雄市</v>
          </cell>
          <cell r="E10" t="str">
            <v>林園高中</v>
          </cell>
          <cell r="F10">
            <v>3</v>
          </cell>
          <cell r="G10" t="str">
            <v>高雄市林園高中</v>
          </cell>
        </row>
        <row r="11">
          <cell r="A11">
            <v>9</v>
          </cell>
          <cell r="B11">
            <v>6</v>
          </cell>
          <cell r="C11">
            <v>3</v>
          </cell>
          <cell r="D11" t="str">
            <v>新北市</v>
          </cell>
          <cell r="E11" t="str">
            <v>永平高中</v>
          </cell>
          <cell r="F11">
            <v>5</v>
          </cell>
          <cell r="G11" t="str">
            <v>新北市永平高中</v>
          </cell>
        </row>
        <row r="12">
          <cell r="A12">
            <v>10</v>
          </cell>
          <cell r="B12">
            <v>14</v>
          </cell>
          <cell r="C12">
            <v>1</v>
          </cell>
          <cell r="E12" t="str">
            <v>輪空</v>
          </cell>
          <cell r="G12" t="str">
            <v>輪空</v>
          </cell>
        </row>
        <row r="13">
          <cell r="A13">
            <v>11</v>
          </cell>
          <cell r="B13">
            <v>11</v>
          </cell>
          <cell r="C13">
            <v>1</v>
          </cell>
          <cell r="D13" t="str">
            <v>臺中市</v>
          </cell>
          <cell r="E13" t="str">
            <v>興大附中</v>
          </cell>
          <cell r="G13" t="str">
            <v>臺中市興大附中</v>
          </cell>
        </row>
        <row r="14">
          <cell r="A14">
            <v>12</v>
          </cell>
          <cell r="B14">
            <v>4</v>
          </cell>
          <cell r="D14" t="str">
            <v>高雄市</v>
          </cell>
          <cell r="E14" t="str">
            <v>樹德家商</v>
          </cell>
          <cell r="F14">
            <v>7</v>
          </cell>
          <cell r="G14" t="str">
            <v>高雄市樹德家商</v>
          </cell>
        </row>
        <row r="15">
          <cell r="A15">
            <v>13</v>
          </cell>
          <cell r="B15">
            <v>7</v>
          </cell>
          <cell r="D15" t="str">
            <v>新北市</v>
          </cell>
          <cell r="E15" t="str">
            <v>瑞芳高工</v>
          </cell>
          <cell r="G15" t="str">
            <v>新北市瑞芳高工</v>
          </cell>
        </row>
        <row r="16">
          <cell r="A16">
            <v>14</v>
          </cell>
          <cell r="B16">
            <v>5</v>
          </cell>
          <cell r="C16">
            <v>1</v>
          </cell>
          <cell r="D16" t="str">
            <v>雲林縣</v>
          </cell>
          <cell r="E16" t="str">
            <v>正心高中</v>
          </cell>
          <cell r="G16" t="str">
            <v>雲林縣正心高中</v>
          </cell>
        </row>
        <row r="17">
          <cell r="A17">
            <v>15</v>
          </cell>
          <cell r="B17">
            <v>15</v>
          </cell>
          <cell r="C17">
            <v>1</v>
          </cell>
          <cell r="E17" t="str">
            <v>輪空</v>
          </cell>
          <cell r="G17" t="str">
            <v>輪空</v>
          </cell>
        </row>
        <row r="18">
          <cell r="A18">
            <v>16</v>
          </cell>
          <cell r="B18">
            <v>12</v>
          </cell>
          <cell r="C18">
            <v>1</v>
          </cell>
          <cell r="D18" t="str">
            <v>臺北市</v>
          </cell>
          <cell r="E18" t="str">
            <v>南湖高中</v>
          </cell>
          <cell r="F18">
            <v>2</v>
          </cell>
          <cell r="G18" t="str">
            <v>臺北市南湖高中</v>
          </cell>
        </row>
      </sheetData>
      <sheetData sheetId="2" refreshError="1">
        <row r="2">
          <cell r="A2" t="str">
            <v>籤號</v>
          </cell>
          <cell r="B2" t="str">
            <v>序號</v>
          </cell>
          <cell r="C2" t="str">
            <v>隊數</v>
          </cell>
          <cell r="D2" t="str">
            <v>縣市</v>
          </cell>
          <cell r="E2" t="str">
            <v>學校</v>
          </cell>
          <cell r="F2" t="str">
            <v>102名次</v>
          </cell>
          <cell r="G2" t="str">
            <v>學校</v>
          </cell>
        </row>
        <row r="3">
          <cell r="A3">
            <v>1</v>
          </cell>
          <cell r="B3">
            <v>6</v>
          </cell>
          <cell r="D3" t="str">
            <v>桃園縣</v>
          </cell>
          <cell r="E3" t="str">
            <v>桃園國中</v>
          </cell>
          <cell r="F3">
            <v>1</v>
          </cell>
          <cell r="G3" t="str">
            <v>桃園縣桃園國中</v>
          </cell>
        </row>
        <row r="4">
          <cell r="A4">
            <v>2</v>
          </cell>
          <cell r="B4">
            <v>28</v>
          </cell>
          <cell r="D4" t="str">
            <v>臺中市</v>
          </cell>
          <cell r="E4" t="str">
            <v>梧棲國中</v>
          </cell>
          <cell r="G4" t="str">
            <v>臺中市梧棲國中</v>
          </cell>
        </row>
        <row r="5">
          <cell r="A5">
            <v>3</v>
          </cell>
          <cell r="B5">
            <v>17</v>
          </cell>
          <cell r="D5" t="str">
            <v>新北市</v>
          </cell>
          <cell r="E5" t="str">
            <v>新莊國中</v>
          </cell>
          <cell r="G5" t="str">
            <v>新北市新莊國中</v>
          </cell>
        </row>
        <row r="6">
          <cell r="A6">
            <v>4</v>
          </cell>
          <cell r="B6">
            <v>24</v>
          </cell>
          <cell r="D6" t="str">
            <v>彰化縣</v>
          </cell>
          <cell r="E6" t="str">
            <v>彰化藝中</v>
          </cell>
          <cell r="G6" t="str">
            <v>彰化縣彰化藝中</v>
          </cell>
        </row>
        <row r="7">
          <cell r="A7">
            <v>5</v>
          </cell>
          <cell r="B7">
            <v>11</v>
          </cell>
          <cell r="C7">
            <v>1</v>
          </cell>
          <cell r="D7" t="str">
            <v>基隆市1</v>
          </cell>
          <cell r="E7" t="str">
            <v>銘傳國中</v>
          </cell>
          <cell r="G7" t="str">
            <v>基隆市銘傳國中</v>
          </cell>
        </row>
        <row r="8">
          <cell r="A8">
            <v>6</v>
          </cell>
          <cell r="B8">
            <v>33</v>
          </cell>
          <cell r="D8" t="str">
            <v>臺南市</v>
          </cell>
          <cell r="E8" t="str">
            <v>忠孝國中</v>
          </cell>
          <cell r="G8" t="str">
            <v>臺南市忠孝國中</v>
          </cell>
        </row>
        <row r="9">
          <cell r="A9">
            <v>7</v>
          </cell>
          <cell r="B9">
            <v>3</v>
          </cell>
          <cell r="C9">
            <v>1</v>
          </cell>
          <cell r="D9" t="str">
            <v>南投縣</v>
          </cell>
          <cell r="E9" t="str">
            <v>南投國中</v>
          </cell>
          <cell r="G9" t="str">
            <v>南投縣南投國中</v>
          </cell>
        </row>
        <row r="10">
          <cell r="A10">
            <v>8</v>
          </cell>
          <cell r="B10">
            <v>12</v>
          </cell>
          <cell r="C10">
            <v>3</v>
          </cell>
          <cell r="D10" t="str">
            <v>雲林縣</v>
          </cell>
          <cell r="E10" t="str">
            <v>正心高中</v>
          </cell>
          <cell r="G10" t="str">
            <v>雲林縣正心高中</v>
          </cell>
        </row>
        <row r="11">
          <cell r="A11">
            <v>9</v>
          </cell>
          <cell r="B11">
            <v>30</v>
          </cell>
          <cell r="D11" t="str">
            <v>臺北市</v>
          </cell>
          <cell r="E11" t="str">
            <v>金華國中</v>
          </cell>
          <cell r="G11" t="str">
            <v>臺北市金華國中</v>
          </cell>
        </row>
        <row r="12">
          <cell r="A12">
            <v>10</v>
          </cell>
          <cell r="B12">
            <v>10</v>
          </cell>
          <cell r="D12" t="str">
            <v>高雄市</v>
          </cell>
          <cell r="E12" t="str">
            <v>福誠高中</v>
          </cell>
          <cell r="F12">
            <v>7</v>
          </cell>
          <cell r="G12" t="str">
            <v>高雄市福誠高中</v>
          </cell>
        </row>
        <row r="13">
          <cell r="A13">
            <v>11</v>
          </cell>
          <cell r="B13">
            <v>4</v>
          </cell>
          <cell r="C13">
            <v>1</v>
          </cell>
          <cell r="D13" t="str">
            <v>屏東縣</v>
          </cell>
          <cell r="E13" t="str">
            <v>內埔國中</v>
          </cell>
          <cell r="G13" t="str">
            <v>屏東縣內埔國中</v>
          </cell>
        </row>
        <row r="14">
          <cell r="A14">
            <v>12</v>
          </cell>
          <cell r="B14">
            <v>14</v>
          </cell>
          <cell r="D14" t="str">
            <v>雲林縣</v>
          </cell>
          <cell r="E14" t="str">
            <v>建國國中</v>
          </cell>
          <cell r="G14" t="str">
            <v>雲林縣建國國中</v>
          </cell>
        </row>
        <row r="15">
          <cell r="A15">
            <v>13</v>
          </cell>
          <cell r="B15">
            <v>2</v>
          </cell>
          <cell r="D15" t="str">
            <v>宜蘭縣</v>
          </cell>
          <cell r="E15" t="str">
            <v>國華國中</v>
          </cell>
          <cell r="G15" t="str">
            <v>宜蘭縣國華國中</v>
          </cell>
        </row>
        <row r="16">
          <cell r="A16">
            <v>14</v>
          </cell>
          <cell r="B16">
            <v>21</v>
          </cell>
          <cell r="C16">
            <v>1</v>
          </cell>
          <cell r="D16" t="str">
            <v>嘉義市</v>
          </cell>
          <cell r="E16" t="str">
            <v>蘭潭國中</v>
          </cell>
          <cell r="G16" t="str">
            <v>嘉義市蘭潭國中</v>
          </cell>
        </row>
        <row r="17">
          <cell r="A17">
            <v>15</v>
          </cell>
          <cell r="B17">
            <v>5</v>
          </cell>
          <cell r="C17">
            <v>3</v>
          </cell>
          <cell r="D17" t="str">
            <v>桃園縣</v>
          </cell>
          <cell r="E17" t="str">
            <v>大有國中</v>
          </cell>
          <cell r="G17" t="str">
            <v>桃園縣大有國中</v>
          </cell>
        </row>
        <row r="18">
          <cell r="A18">
            <v>16</v>
          </cell>
          <cell r="B18">
            <v>35</v>
          </cell>
          <cell r="E18" t="str">
            <v>輪空</v>
          </cell>
          <cell r="G18" t="str">
            <v>輪空</v>
          </cell>
        </row>
        <row r="19">
          <cell r="A19">
            <v>17</v>
          </cell>
          <cell r="B19">
            <v>19</v>
          </cell>
          <cell r="D19" t="str">
            <v>新竹市</v>
          </cell>
          <cell r="E19" t="str">
            <v>培英國中</v>
          </cell>
          <cell r="G19" t="str">
            <v>新竹市培英國中</v>
          </cell>
        </row>
        <row r="20">
          <cell r="A20">
            <v>18</v>
          </cell>
          <cell r="B20">
            <v>31</v>
          </cell>
          <cell r="D20" t="str">
            <v>臺北市</v>
          </cell>
          <cell r="E20" t="str">
            <v>麗山國中</v>
          </cell>
          <cell r="F20">
            <v>3</v>
          </cell>
          <cell r="G20" t="str">
            <v>臺北市麗山國中</v>
          </cell>
        </row>
        <row r="21">
          <cell r="A21">
            <v>19</v>
          </cell>
          <cell r="B21">
            <v>26</v>
          </cell>
          <cell r="C21">
            <v>3</v>
          </cell>
          <cell r="D21" t="str">
            <v>臺中市</v>
          </cell>
          <cell r="E21" t="str">
            <v>居仁國中</v>
          </cell>
          <cell r="F21">
            <v>4</v>
          </cell>
          <cell r="G21" t="str">
            <v>臺中市居仁國中</v>
          </cell>
        </row>
        <row r="22">
          <cell r="A22">
            <v>20</v>
          </cell>
          <cell r="B22">
            <v>36</v>
          </cell>
          <cell r="E22" t="str">
            <v>輪空</v>
          </cell>
          <cell r="G22" t="str">
            <v>輪空</v>
          </cell>
        </row>
        <row r="23">
          <cell r="A23">
            <v>21</v>
          </cell>
          <cell r="B23">
            <v>7</v>
          </cell>
          <cell r="D23" t="str">
            <v>桃園縣</v>
          </cell>
          <cell r="E23" t="str">
            <v>楊光國中小</v>
          </cell>
          <cell r="G23" t="str">
            <v>桃園縣楊光國中小</v>
          </cell>
        </row>
        <row r="24">
          <cell r="A24">
            <v>22</v>
          </cell>
          <cell r="B24">
            <v>23</v>
          </cell>
          <cell r="C24">
            <v>3</v>
          </cell>
          <cell r="D24" t="str">
            <v>彰化縣</v>
          </cell>
          <cell r="E24" t="str">
            <v>鹿鳴國中</v>
          </cell>
          <cell r="G24" t="str">
            <v>彰化縣鹿鳴國中</v>
          </cell>
        </row>
        <row r="25">
          <cell r="A25">
            <v>23</v>
          </cell>
          <cell r="B25">
            <v>1</v>
          </cell>
          <cell r="C25">
            <v>2</v>
          </cell>
          <cell r="D25" t="str">
            <v>宜蘭縣</v>
          </cell>
          <cell r="E25" t="str">
            <v>中華國中</v>
          </cell>
          <cell r="G25" t="str">
            <v>宜蘭縣中華國中</v>
          </cell>
        </row>
        <row r="26">
          <cell r="A26">
            <v>24</v>
          </cell>
          <cell r="B26">
            <v>8</v>
          </cell>
          <cell r="C26">
            <v>3</v>
          </cell>
          <cell r="D26" t="str">
            <v>高雄市</v>
          </cell>
          <cell r="E26" t="str">
            <v>三民國中</v>
          </cell>
          <cell r="G26" t="str">
            <v>高雄市三民國中</v>
          </cell>
        </row>
        <row r="27">
          <cell r="A27">
            <v>25</v>
          </cell>
          <cell r="B27">
            <v>18</v>
          </cell>
          <cell r="C27">
            <v>2</v>
          </cell>
          <cell r="D27" t="str">
            <v>新竹市</v>
          </cell>
          <cell r="E27" t="str">
            <v>香山高中</v>
          </cell>
          <cell r="G27" t="str">
            <v>新竹市香山高中</v>
          </cell>
        </row>
        <row r="28">
          <cell r="A28">
            <v>26</v>
          </cell>
          <cell r="B28">
            <v>32</v>
          </cell>
          <cell r="C28">
            <v>3</v>
          </cell>
          <cell r="D28" t="str">
            <v>臺南市</v>
          </cell>
          <cell r="E28" t="str">
            <v>白河國中</v>
          </cell>
          <cell r="G28" t="str">
            <v>臺南市白河國中</v>
          </cell>
        </row>
        <row r="29">
          <cell r="A29">
            <v>27</v>
          </cell>
          <cell r="B29">
            <v>16</v>
          </cell>
          <cell r="D29" t="str">
            <v>新北市</v>
          </cell>
          <cell r="E29" t="str">
            <v>海山高中</v>
          </cell>
          <cell r="F29">
            <v>6</v>
          </cell>
          <cell r="G29" t="str">
            <v>新北市海山高中</v>
          </cell>
        </row>
        <row r="30">
          <cell r="A30">
            <v>28</v>
          </cell>
          <cell r="B30">
            <v>34</v>
          </cell>
          <cell r="D30" t="str">
            <v>臺南市</v>
          </cell>
          <cell r="E30" t="str">
            <v>崑山高中</v>
          </cell>
          <cell r="F30">
            <v>5</v>
          </cell>
          <cell r="G30" t="str">
            <v>臺南市崑山高中</v>
          </cell>
        </row>
        <row r="31">
          <cell r="A31">
            <v>29</v>
          </cell>
          <cell r="B31">
            <v>29</v>
          </cell>
          <cell r="C31">
            <v>3</v>
          </cell>
          <cell r="D31" t="str">
            <v>臺北市</v>
          </cell>
          <cell r="E31" t="str">
            <v>天母國中</v>
          </cell>
          <cell r="G31" t="str">
            <v>臺北市天母國中</v>
          </cell>
        </row>
        <row r="32">
          <cell r="A32">
            <v>30</v>
          </cell>
          <cell r="B32">
            <v>15</v>
          </cell>
          <cell r="C32">
            <v>3</v>
          </cell>
          <cell r="D32" t="str">
            <v>新北市</v>
          </cell>
          <cell r="E32" t="str">
            <v>三和國中</v>
          </cell>
          <cell r="G32" t="str">
            <v>新北市三和國中</v>
          </cell>
        </row>
        <row r="33">
          <cell r="A33">
            <v>31</v>
          </cell>
          <cell r="B33">
            <v>13</v>
          </cell>
          <cell r="D33" t="str">
            <v>雲林縣</v>
          </cell>
          <cell r="E33" t="str">
            <v>東和國中</v>
          </cell>
          <cell r="G33" t="str">
            <v>雲林縣東和國中</v>
          </cell>
        </row>
        <row r="34">
          <cell r="A34">
            <v>32</v>
          </cell>
          <cell r="B34">
            <v>22</v>
          </cell>
          <cell r="C34">
            <v>1</v>
          </cell>
          <cell r="D34" t="str">
            <v>嘉義縣</v>
          </cell>
          <cell r="E34" t="str">
            <v>大林國中</v>
          </cell>
          <cell r="G34" t="str">
            <v>嘉義縣大林國中</v>
          </cell>
        </row>
        <row r="35">
          <cell r="A35">
            <v>33</v>
          </cell>
          <cell r="B35">
            <v>27</v>
          </cell>
          <cell r="D35" t="str">
            <v>臺中市</v>
          </cell>
          <cell r="E35" t="str">
            <v>東山高中</v>
          </cell>
          <cell r="G35" t="str">
            <v>臺中市東山高中</v>
          </cell>
        </row>
        <row r="36">
          <cell r="A36">
            <v>34</v>
          </cell>
          <cell r="B36">
            <v>20</v>
          </cell>
          <cell r="C36">
            <v>1</v>
          </cell>
          <cell r="D36" t="str">
            <v>新竹縣</v>
          </cell>
          <cell r="E36" t="str">
            <v>華山國中</v>
          </cell>
          <cell r="G36" t="str">
            <v>新竹縣華山國中</v>
          </cell>
        </row>
        <row r="37">
          <cell r="A37">
            <v>35</v>
          </cell>
          <cell r="B37">
            <v>25</v>
          </cell>
          <cell r="D37" t="str">
            <v>彰化縣</v>
          </cell>
          <cell r="E37" t="str">
            <v>彰德國中</v>
          </cell>
          <cell r="G37" t="str">
            <v>彰化縣彰德國中</v>
          </cell>
        </row>
        <row r="38">
          <cell r="A38">
            <v>36</v>
          </cell>
          <cell r="B38">
            <v>9</v>
          </cell>
          <cell r="D38" t="str">
            <v>高雄市</v>
          </cell>
          <cell r="E38" t="str">
            <v>五福國中</v>
          </cell>
          <cell r="F38">
            <v>2</v>
          </cell>
          <cell r="G38" t="str">
            <v>高雄市五福國中</v>
          </cell>
        </row>
      </sheetData>
      <sheetData sheetId="3" refreshError="1">
        <row r="2">
          <cell r="A2" t="str">
            <v>籤號</v>
          </cell>
          <cell r="B2" t="str">
            <v>序號</v>
          </cell>
          <cell r="C2" t="str">
            <v>隊數</v>
          </cell>
          <cell r="D2" t="str">
            <v>縣市</v>
          </cell>
          <cell r="E2" t="str">
            <v>學校</v>
          </cell>
          <cell r="F2" t="str">
            <v>102名次</v>
          </cell>
          <cell r="G2" t="str">
            <v>學校</v>
          </cell>
        </row>
        <row r="3">
          <cell r="A3">
            <v>1</v>
          </cell>
          <cell r="B3">
            <v>4</v>
          </cell>
          <cell r="C3">
            <v>1</v>
          </cell>
          <cell r="D3" t="str">
            <v>苗栗縣</v>
          </cell>
          <cell r="E3" t="str">
            <v>維真國中</v>
          </cell>
          <cell r="F3">
            <v>1</v>
          </cell>
          <cell r="G3" t="str">
            <v>苗栗縣維真國中</v>
          </cell>
        </row>
        <row r="4">
          <cell r="A4">
            <v>2</v>
          </cell>
          <cell r="B4">
            <v>2</v>
          </cell>
          <cell r="D4" t="str">
            <v>宜蘭縣</v>
          </cell>
          <cell r="E4" t="str">
            <v>國華國中</v>
          </cell>
          <cell r="G4" t="str">
            <v>宜蘭縣國華國中</v>
          </cell>
        </row>
        <row r="5">
          <cell r="A5">
            <v>3</v>
          </cell>
          <cell r="B5">
            <v>8</v>
          </cell>
          <cell r="C5">
            <v>1</v>
          </cell>
          <cell r="D5" t="str">
            <v>基隆市</v>
          </cell>
          <cell r="E5" t="str">
            <v>中正國中</v>
          </cell>
          <cell r="G5" t="str">
            <v>基隆市中正國中</v>
          </cell>
        </row>
        <row r="6">
          <cell r="A6">
            <v>4</v>
          </cell>
          <cell r="B6">
            <v>6</v>
          </cell>
          <cell r="D6" t="str">
            <v>高雄市</v>
          </cell>
          <cell r="E6" t="str">
            <v>五福國中</v>
          </cell>
          <cell r="G6" t="str">
            <v>高雄市五福國中</v>
          </cell>
        </row>
        <row r="7">
          <cell r="A7">
            <v>5</v>
          </cell>
          <cell r="B7">
            <v>25</v>
          </cell>
          <cell r="C7">
            <v>2</v>
          </cell>
          <cell r="D7" t="str">
            <v>臺東縣</v>
          </cell>
          <cell r="E7" t="str">
            <v>桃源國中</v>
          </cell>
          <cell r="G7" t="str">
            <v>臺東縣桃源國中</v>
          </cell>
        </row>
        <row r="8">
          <cell r="A8">
            <v>6</v>
          </cell>
          <cell r="B8">
            <v>18</v>
          </cell>
          <cell r="D8" t="str">
            <v>彰化縣</v>
          </cell>
          <cell r="E8" t="str">
            <v>彰化藝中</v>
          </cell>
          <cell r="G8" t="str">
            <v>彰化縣彰化藝中</v>
          </cell>
        </row>
        <row r="9">
          <cell r="A9">
            <v>7</v>
          </cell>
          <cell r="B9">
            <v>20</v>
          </cell>
          <cell r="C9">
            <v>2</v>
          </cell>
          <cell r="D9" t="str">
            <v>臺中市</v>
          </cell>
          <cell r="E9" t="str">
            <v>光復國中小</v>
          </cell>
          <cell r="G9" t="str">
            <v>臺中市光復國中小</v>
          </cell>
        </row>
        <row r="10">
          <cell r="A10">
            <v>8</v>
          </cell>
          <cell r="B10">
            <v>22</v>
          </cell>
          <cell r="C10">
            <v>3</v>
          </cell>
          <cell r="D10" t="str">
            <v>臺北市</v>
          </cell>
          <cell r="E10" t="str">
            <v>天母國中</v>
          </cell>
          <cell r="F10">
            <v>7</v>
          </cell>
          <cell r="G10" t="str">
            <v>臺北市天母國中</v>
          </cell>
        </row>
        <row r="11">
          <cell r="A11">
            <v>9</v>
          </cell>
          <cell r="B11">
            <v>3</v>
          </cell>
          <cell r="C11">
            <v>1</v>
          </cell>
          <cell r="D11" t="str">
            <v>南投縣</v>
          </cell>
          <cell r="E11" t="str">
            <v>南投國中</v>
          </cell>
          <cell r="G11" t="str">
            <v>南投縣南投國中</v>
          </cell>
        </row>
        <row r="12">
          <cell r="A12">
            <v>10</v>
          </cell>
          <cell r="B12">
            <v>14</v>
          </cell>
          <cell r="D12" t="str">
            <v>新竹市</v>
          </cell>
          <cell r="E12" t="str">
            <v>培英國中</v>
          </cell>
          <cell r="G12" t="str">
            <v>新竹市培英國中</v>
          </cell>
        </row>
        <row r="13">
          <cell r="A13">
            <v>11</v>
          </cell>
          <cell r="B13">
            <v>9</v>
          </cell>
          <cell r="C13">
            <v>1</v>
          </cell>
          <cell r="D13" t="str">
            <v>雲林縣</v>
          </cell>
          <cell r="E13" t="str">
            <v>建國國中</v>
          </cell>
          <cell r="G13" t="str">
            <v>雲林縣建國國中</v>
          </cell>
        </row>
        <row r="14">
          <cell r="A14">
            <v>12</v>
          </cell>
          <cell r="B14">
            <v>27</v>
          </cell>
          <cell r="C14">
            <v>2</v>
          </cell>
          <cell r="D14" t="str">
            <v>臺南市</v>
          </cell>
          <cell r="E14" t="str">
            <v>忠孝國中</v>
          </cell>
          <cell r="G14" t="str">
            <v>臺南市忠孝國中</v>
          </cell>
        </row>
        <row r="15">
          <cell r="A15">
            <v>13</v>
          </cell>
          <cell r="B15">
            <v>17</v>
          </cell>
          <cell r="C15">
            <v>3</v>
          </cell>
          <cell r="D15" t="str">
            <v>彰化縣</v>
          </cell>
          <cell r="E15" t="str">
            <v>鹿鳴國中</v>
          </cell>
          <cell r="G15" t="str">
            <v>彰化縣鹿鳴國中</v>
          </cell>
        </row>
        <row r="16">
          <cell r="A16">
            <v>14</v>
          </cell>
          <cell r="B16">
            <v>10</v>
          </cell>
          <cell r="C16">
            <v>3</v>
          </cell>
          <cell r="D16" t="str">
            <v>新北市</v>
          </cell>
          <cell r="E16" t="str">
            <v>永平高中</v>
          </cell>
          <cell r="F16">
            <v>4</v>
          </cell>
          <cell r="G16" t="str">
            <v>新北市永平高中</v>
          </cell>
        </row>
        <row r="17">
          <cell r="A17">
            <v>15</v>
          </cell>
          <cell r="B17">
            <v>7</v>
          </cell>
          <cell r="D17" t="str">
            <v>高雄市</v>
          </cell>
          <cell r="E17" t="str">
            <v>林園高中</v>
          </cell>
          <cell r="F17">
            <v>3</v>
          </cell>
          <cell r="G17" t="str">
            <v>高雄市林園高中</v>
          </cell>
        </row>
        <row r="18">
          <cell r="A18">
            <v>16</v>
          </cell>
          <cell r="B18">
            <v>15</v>
          </cell>
          <cell r="C18">
            <v>1</v>
          </cell>
          <cell r="D18" t="str">
            <v>嘉義市</v>
          </cell>
          <cell r="E18" t="str">
            <v>嘉義國中</v>
          </cell>
          <cell r="G18" t="str">
            <v>嘉義市嘉義國中</v>
          </cell>
        </row>
        <row r="19">
          <cell r="A19">
            <v>17</v>
          </cell>
          <cell r="B19">
            <v>23</v>
          </cell>
          <cell r="D19" t="str">
            <v>臺北市</v>
          </cell>
          <cell r="E19" t="str">
            <v>南門國中</v>
          </cell>
          <cell r="G19" t="str">
            <v>臺北市南門國中</v>
          </cell>
        </row>
        <row r="20">
          <cell r="A20">
            <v>18</v>
          </cell>
          <cell r="B20">
            <v>11</v>
          </cell>
          <cell r="D20" t="str">
            <v>新北市</v>
          </cell>
          <cell r="E20" t="str">
            <v>新莊國中</v>
          </cell>
          <cell r="G20" t="str">
            <v>新北市新莊國中</v>
          </cell>
        </row>
        <row r="21">
          <cell r="A21">
            <v>19</v>
          </cell>
          <cell r="B21">
            <v>19</v>
          </cell>
          <cell r="D21" t="str">
            <v>彰化縣</v>
          </cell>
          <cell r="E21" t="str">
            <v>福興國中</v>
          </cell>
          <cell r="G21" t="str">
            <v>彰化縣福興國中</v>
          </cell>
        </row>
        <row r="22">
          <cell r="A22">
            <v>20</v>
          </cell>
          <cell r="B22">
            <v>21</v>
          </cell>
          <cell r="D22" t="str">
            <v>臺中市</v>
          </cell>
          <cell r="E22" t="str">
            <v>明道高中</v>
          </cell>
          <cell r="G22" t="str">
            <v>臺中市明道高中</v>
          </cell>
        </row>
        <row r="23">
          <cell r="A23">
            <v>21</v>
          </cell>
          <cell r="B23">
            <v>13</v>
          </cell>
          <cell r="C23">
            <v>2</v>
          </cell>
          <cell r="D23" t="str">
            <v>新竹市</v>
          </cell>
          <cell r="E23" t="str">
            <v>香山高中</v>
          </cell>
          <cell r="F23">
            <v>8</v>
          </cell>
          <cell r="G23" t="str">
            <v>新竹市香山高中</v>
          </cell>
        </row>
        <row r="24">
          <cell r="A24">
            <v>22</v>
          </cell>
          <cell r="B24">
            <v>24</v>
          </cell>
          <cell r="D24" t="str">
            <v>臺北市</v>
          </cell>
          <cell r="E24" t="str">
            <v>麗山國中</v>
          </cell>
          <cell r="F24">
            <v>5</v>
          </cell>
          <cell r="G24" t="str">
            <v>臺北市麗山國中</v>
          </cell>
        </row>
        <row r="25">
          <cell r="A25">
            <v>23</v>
          </cell>
          <cell r="B25">
            <v>1</v>
          </cell>
          <cell r="C25">
            <v>2</v>
          </cell>
          <cell r="D25" t="str">
            <v>宜蘭縣</v>
          </cell>
          <cell r="E25" t="str">
            <v>中華國中</v>
          </cell>
          <cell r="G25" t="str">
            <v>宜蘭縣中華國中</v>
          </cell>
        </row>
        <row r="26">
          <cell r="A26">
            <v>24</v>
          </cell>
          <cell r="B26">
            <v>16</v>
          </cell>
          <cell r="C26">
            <v>1</v>
          </cell>
          <cell r="D26" t="str">
            <v>嘉義縣</v>
          </cell>
          <cell r="E26" t="str">
            <v>朴子國中</v>
          </cell>
          <cell r="G26" t="str">
            <v>嘉義縣朴子國中</v>
          </cell>
        </row>
        <row r="27">
          <cell r="A27">
            <v>25</v>
          </cell>
          <cell r="B27">
            <v>28</v>
          </cell>
          <cell r="D27" t="str">
            <v>臺南市</v>
          </cell>
          <cell r="E27" t="str">
            <v>善化國中</v>
          </cell>
          <cell r="G27" t="str">
            <v>臺南市善化國中</v>
          </cell>
        </row>
        <row r="28">
          <cell r="A28">
            <v>26</v>
          </cell>
          <cell r="B28">
            <v>26</v>
          </cell>
          <cell r="D28" t="str">
            <v>臺東縣</v>
          </cell>
          <cell r="E28" t="str">
            <v>新生國中</v>
          </cell>
          <cell r="G28" t="str">
            <v>臺東縣新生國中</v>
          </cell>
        </row>
        <row r="29">
          <cell r="A29">
            <v>27</v>
          </cell>
          <cell r="B29">
            <v>5</v>
          </cell>
          <cell r="C29">
            <v>3</v>
          </cell>
          <cell r="D29" t="str">
            <v>高雄市</v>
          </cell>
          <cell r="E29" t="str">
            <v>五甲國中</v>
          </cell>
          <cell r="G29" t="str">
            <v>高雄市五甲國中</v>
          </cell>
        </row>
        <row r="30">
          <cell r="A30">
            <v>28</v>
          </cell>
          <cell r="B30">
            <v>12</v>
          </cell>
          <cell r="D30" t="str">
            <v>新北市</v>
          </cell>
          <cell r="E30" t="str">
            <v>淡江高中</v>
          </cell>
          <cell r="F30">
            <v>2</v>
          </cell>
          <cell r="G30" t="str">
            <v>新北市淡江高中</v>
          </cell>
        </row>
        <row r="31">
          <cell r="E31" t="str">
            <v>維真國中</v>
          </cell>
        </row>
        <row r="32">
          <cell r="E32" t="str">
            <v>淡江高中</v>
          </cell>
        </row>
        <row r="33">
          <cell r="E33" t="str">
            <v>林園高中</v>
          </cell>
        </row>
        <row r="34">
          <cell r="E34" t="str">
            <v>永平高中</v>
          </cell>
        </row>
        <row r="35">
          <cell r="E35" t="str">
            <v>麗山國中</v>
          </cell>
        </row>
        <row r="36">
          <cell r="E36" t="str">
            <v>光復國中</v>
          </cell>
        </row>
        <row r="37">
          <cell r="E37" t="str">
            <v>天母國中</v>
          </cell>
        </row>
        <row r="38">
          <cell r="E38" t="str">
            <v>香山高中</v>
          </cell>
        </row>
      </sheetData>
      <sheetData sheetId="4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  <cell r="F2" t="str">
            <v>姓名</v>
          </cell>
        </row>
        <row r="3">
          <cell r="A3">
            <v>1</v>
          </cell>
          <cell r="B3">
            <v>33</v>
          </cell>
          <cell r="C3">
            <v>1</v>
          </cell>
          <cell r="D3" t="str">
            <v>臺東縣臺東高商</v>
          </cell>
          <cell r="E3" t="str">
            <v>胡宗諭</v>
          </cell>
          <cell r="F3" t="str">
            <v>郭紹平</v>
          </cell>
        </row>
        <row r="4">
          <cell r="A4">
            <v>2</v>
          </cell>
          <cell r="B4">
            <v>25</v>
          </cell>
          <cell r="C4">
            <v>2</v>
          </cell>
          <cell r="D4" t="str">
            <v>彰化縣彰化藝中</v>
          </cell>
          <cell r="E4" t="str">
            <v>黃冠宇</v>
          </cell>
          <cell r="F4" t="str">
            <v>林主恩</v>
          </cell>
        </row>
        <row r="5">
          <cell r="A5">
            <v>3</v>
          </cell>
          <cell r="B5">
            <v>12</v>
          </cell>
          <cell r="D5" t="str">
            <v>高雄市福誠高中</v>
          </cell>
          <cell r="E5" t="str">
            <v>林岳呈</v>
          </cell>
          <cell r="F5" t="str">
            <v>陳冠祥</v>
          </cell>
        </row>
        <row r="6">
          <cell r="A6">
            <v>4</v>
          </cell>
          <cell r="B6">
            <v>6</v>
          </cell>
          <cell r="C6">
            <v>1</v>
          </cell>
          <cell r="D6" t="str">
            <v>苗栗縣君毅高中</v>
          </cell>
          <cell r="E6" t="str">
            <v>黃廉忠</v>
          </cell>
          <cell r="F6" t="str">
            <v>葉浜枻</v>
          </cell>
        </row>
        <row r="7">
          <cell r="A7">
            <v>5</v>
          </cell>
          <cell r="B7">
            <v>32</v>
          </cell>
          <cell r="D7" t="str">
            <v>臺北市松山家商</v>
          </cell>
          <cell r="E7" t="str">
            <v>張嘉晉</v>
          </cell>
          <cell r="F7" t="str">
            <v>邱昱智</v>
          </cell>
        </row>
        <row r="8">
          <cell r="A8">
            <v>6</v>
          </cell>
          <cell r="B8">
            <v>36</v>
          </cell>
          <cell r="D8" t="str">
            <v>臺南市臺南一中</v>
          </cell>
          <cell r="E8" t="str">
            <v>陳孟天</v>
          </cell>
          <cell r="F8" t="str">
            <v>陳宜璨</v>
          </cell>
        </row>
        <row r="9">
          <cell r="A9">
            <v>7</v>
          </cell>
          <cell r="B9">
            <v>22</v>
          </cell>
          <cell r="D9" t="str">
            <v>新竹縣湖口高中</v>
          </cell>
          <cell r="E9" t="str">
            <v>彭立宇</v>
          </cell>
          <cell r="F9" t="str">
            <v>彭立濂</v>
          </cell>
        </row>
        <row r="10">
          <cell r="A10">
            <v>8</v>
          </cell>
          <cell r="B10">
            <v>16</v>
          </cell>
          <cell r="D10" t="str">
            <v>新北市海山高中</v>
          </cell>
          <cell r="E10" t="str">
            <v>許庭皓</v>
          </cell>
          <cell r="F10" t="str">
            <v>林松緯</v>
          </cell>
        </row>
        <row r="11">
          <cell r="A11">
            <v>9</v>
          </cell>
          <cell r="B11">
            <v>27</v>
          </cell>
          <cell r="C11">
            <v>2</v>
          </cell>
          <cell r="D11" t="str">
            <v>臺中市東山高中</v>
          </cell>
          <cell r="E11" t="str">
            <v>江韋皜</v>
          </cell>
          <cell r="F11" t="str">
            <v>陳奕銘</v>
          </cell>
        </row>
        <row r="12">
          <cell r="A12">
            <v>10</v>
          </cell>
          <cell r="B12">
            <v>7</v>
          </cell>
          <cell r="C12">
            <v>3</v>
          </cell>
          <cell r="D12" t="str">
            <v>桃園縣壽山高中</v>
          </cell>
          <cell r="E12" t="str">
            <v>葉柏霆</v>
          </cell>
          <cell r="F12" t="str">
            <v>呂浩維</v>
          </cell>
        </row>
        <row r="13">
          <cell r="A13">
            <v>11</v>
          </cell>
          <cell r="B13">
            <v>35</v>
          </cell>
          <cell r="D13" t="str">
            <v>臺南市臺南一中</v>
          </cell>
          <cell r="E13" t="str">
            <v>陳宗權</v>
          </cell>
          <cell r="F13" t="str">
            <v>郭百竣</v>
          </cell>
        </row>
        <row r="14">
          <cell r="A14">
            <v>12</v>
          </cell>
          <cell r="B14">
            <v>19</v>
          </cell>
          <cell r="D14" t="str">
            <v>新竹市香山高中</v>
          </cell>
          <cell r="E14" t="str">
            <v>連聖哲</v>
          </cell>
          <cell r="F14" t="str">
            <v>謝睿中</v>
          </cell>
        </row>
        <row r="15">
          <cell r="A15">
            <v>13</v>
          </cell>
          <cell r="B15">
            <v>11</v>
          </cell>
          <cell r="D15" t="str">
            <v>高雄市福誠高中</v>
          </cell>
          <cell r="E15" t="str">
            <v>許凱翔</v>
          </cell>
          <cell r="F15" t="str">
            <v>李杰恩</v>
          </cell>
        </row>
        <row r="16">
          <cell r="A16">
            <v>14</v>
          </cell>
          <cell r="B16">
            <v>31</v>
          </cell>
          <cell r="D16" t="str">
            <v>臺北市松山家商</v>
          </cell>
          <cell r="E16" t="str">
            <v>徐民翰</v>
          </cell>
          <cell r="F16" t="str">
            <v>鄭富元</v>
          </cell>
        </row>
        <row r="17">
          <cell r="A17">
            <v>15</v>
          </cell>
          <cell r="B17">
            <v>2</v>
          </cell>
          <cell r="D17" t="str">
            <v>宜蘭縣頭城家商</v>
          </cell>
          <cell r="E17" t="str">
            <v>林煒哲</v>
          </cell>
          <cell r="F17" t="str">
            <v>張皓龑</v>
          </cell>
        </row>
        <row r="18">
          <cell r="A18">
            <v>16</v>
          </cell>
          <cell r="B18">
            <v>17</v>
          </cell>
          <cell r="D18" t="str">
            <v>新北市海山高中</v>
          </cell>
          <cell r="E18" t="str">
            <v>陳識宇</v>
          </cell>
          <cell r="F18" t="str">
            <v>宋敏弘</v>
          </cell>
        </row>
        <row r="19">
          <cell r="A19">
            <v>17</v>
          </cell>
          <cell r="B19">
            <v>13</v>
          </cell>
          <cell r="C19">
            <v>1</v>
          </cell>
          <cell r="D19" t="str">
            <v>雲林縣西螺農工</v>
          </cell>
          <cell r="E19" t="str">
            <v>高銘翊</v>
          </cell>
          <cell r="F19" t="str">
            <v>廖健竣</v>
          </cell>
        </row>
        <row r="20">
          <cell r="A20">
            <v>18</v>
          </cell>
          <cell r="B20">
            <v>4</v>
          </cell>
          <cell r="C20">
            <v>1</v>
          </cell>
          <cell r="D20" t="str">
            <v>南投縣南投高中</v>
          </cell>
          <cell r="E20" t="str">
            <v>蒲炯臣</v>
          </cell>
          <cell r="F20" t="str">
            <v>羅裕崴</v>
          </cell>
        </row>
        <row r="21">
          <cell r="A21">
            <v>19</v>
          </cell>
          <cell r="B21">
            <v>34</v>
          </cell>
          <cell r="C21">
            <v>3</v>
          </cell>
          <cell r="D21" t="str">
            <v>臺南市臺南一中</v>
          </cell>
          <cell r="E21" t="str">
            <v>陳玉山</v>
          </cell>
          <cell r="F21" t="str">
            <v>江涪瀚</v>
          </cell>
        </row>
        <row r="22">
          <cell r="A22">
            <v>20</v>
          </cell>
          <cell r="B22">
            <v>30</v>
          </cell>
          <cell r="C22">
            <v>3</v>
          </cell>
          <cell r="D22" t="str">
            <v>臺北市松山家商</v>
          </cell>
          <cell r="E22" t="str">
            <v>王泰崴</v>
          </cell>
          <cell r="F22" t="str">
            <v>余承峰</v>
          </cell>
        </row>
        <row r="23">
          <cell r="A23">
            <v>21</v>
          </cell>
          <cell r="B23">
            <v>24</v>
          </cell>
          <cell r="C23">
            <v>1</v>
          </cell>
          <cell r="D23" t="str">
            <v>彰化縣和美實校</v>
          </cell>
          <cell r="E23" t="str">
            <v>陳釔錳</v>
          </cell>
          <cell r="F23" t="str">
            <v>張晉晨</v>
          </cell>
        </row>
        <row r="24">
          <cell r="A24">
            <v>22</v>
          </cell>
          <cell r="B24">
            <v>5</v>
          </cell>
          <cell r="C24">
            <v>1</v>
          </cell>
          <cell r="D24" t="str">
            <v>屏東縣屏榮高中</v>
          </cell>
          <cell r="E24" t="str">
            <v>曹晃安</v>
          </cell>
          <cell r="F24" t="str">
            <v>謝彣丞</v>
          </cell>
        </row>
        <row r="25">
          <cell r="A25">
            <v>23</v>
          </cell>
          <cell r="B25">
            <v>21</v>
          </cell>
          <cell r="D25" t="str">
            <v>新竹縣湖口高中</v>
          </cell>
          <cell r="E25" t="str">
            <v>林立誠</v>
          </cell>
          <cell r="F25" t="str">
            <v>涂睿桓</v>
          </cell>
        </row>
        <row r="26">
          <cell r="A26">
            <v>24</v>
          </cell>
          <cell r="B26">
            <v>9</v>
          </cell>
          <cell r="D26" t="str">
            <v>桃園縣壽山高中</v>
          </cell>
          <cell r="E26" t="str">
            <v>李彥儒</v>
          </cell>
          <cell r="F26" t="str">
            <v>廖峰毅</v>
          </cell>
        </row>
        <row r="27">
          <cell r="A27">
            <v>25</v>
          </cell>
          <cell r="B27">
            <v>1</v>
          </cell>
          <cell r="C27">
            <v>2</v>
          </cell>
          <cell r="D27" t="str">
            <v>宜蘭縣頭城家商</v>
          </cell>
          <cell r="E27" t="str">
            <v>黃勇霈</v>
          </cell>
          <cell r="F27" t="str">
            <v>蔡忠佑</v>
          </cell>
        </row>
        <row r="28">
          <cell r="A28">
            <v>26</v>
          </cell>
          <cell r="B28">
            <v>3</v>
          </cell>
          <cell r="C28">
            <v>1</v>
          </cell>
          <cell r="D28" t="str">
            <v>宜蘭縣羅東高工</v>
          </cell>
          <cell r="E28" t="str">
            <v>林彥辰</v>
          </cell>
          <cell r="F28" t="str">
            <v>黃閔新</v>
          </cell>
        </row>
        <row r="29">
          <cell r="A29">
            <v>27</v>
          </cell>
          <cell r="B29">
            <v>29</v>
          </cell>
          <cell r="C29">
            <v>1</v>
          </cell>
          <cell r="D29" t="str">
            <v>臺中市青年高中</v>
          </cell>
          <cell r="E29" t="str">
            <v>莊東憲</v>
          </cell>
          <cell r="F29" t="str">
            <v>朱芫霆</v>
          </cell>
        </row>
        <row r="30">
          <cell r="A30">
            <v>28</v>
          </cell>
          <cell r="B30">
            <v>28</v>
          </cell>
          <cell r="D30" t="str">
            <v>臺中市東山高中</v>
          </cell>
          <cell r="E30" t="str">
            <v>許學泓</v>
          </cell>
          <cell r="F30" t="str">
            <v>許學洲</v>
          </cell>
        </row>
        <row r="31">
          <cell r="A31">
            <v>29</v>
          </cell>
          <cell r="B31">
            <v>26</v>
          </cell>
          <cell r="D31" t="str">
            <v>彰化縣彰化藝中</v>
          </cell>
          <cell r="E31" t="str">
            <v>張辰浩</v>
          </cell>
          <cell r="F31" t="str">
            <v>董彥孝</v>
          </cell>
        </row>
        <row r="32">
          <cell r="A32">
            <v>30</v>
          </cell>
          <cell r="B32">
            <v>8</v>
          </cell>
          <cell r="D32" t="str">
            <v>桃園縣壽山高中</v>
          </cell>
          <cell r="E32" t="str">
            <v>林書宏</v>
          </cell>
          <cell r="F32" t="str">
            <v>鄭友淞</v>
          </cell>
        </row>
        <row r="33">
          <cell r="A33">
            <v>31</v>
          </cell>
          <cell r="B33">
            <v>18</v>
          </cell>
          <cell r="C33">
            <v>2</v>
          </cell>
          <cell r="D33" t="str">
            <v>新竹市香山高中</v>
          </cell>
          <cell r="E33" t="str">
            <v>賴俊穎</v>
          </cell>
          <cell r="F33" t="str">
            <v>謝雨濃</v>
          </cell>
        </row>
        <row r="34">
          <cell r="A34">
            <v>32</v>
          </cell>
          <cell r="B34">
            <v>15</v>
          </cell>
          <cell r="C34">
            <v>3</v>
          </cell>
          <cell r="D34" t="str">
            <v>新北市海山高中</v>
          </cell>
          <cell r="E34" t="str">
            <v>溫逸成</v>
          </cell>
          <cell r="F34" t="str">
            <v>曾子宸</v>
          </cell>
        </row>
        <row r="35">
          <cell r="A35">
            <v>33</v>
          </cell>
          <cell r="B35">
            <v>10</v>
          </cell>
          <cell r="C35">
            <v>3</v>
          </cell>
          <cell r="D35" t="str">
            <v>高雄市福誠高中</v>
          </cell>
          <cell r="E35" t="str">
            <v>林學佑</v>
          </cell>
          <cell r="F35" t="str">
            <v>楊恆韋</v>
          </cell>
        </row>
        <row r="36">
          <cell r="A36">
            <v>34</v>
          </cell>
          <cell r="B36">
            <v>20</v>
          </cell>
          <cell r="C36">
            <v>3</v>
          </cell>
          <cell r="D36" t="str">
            <v>新竹縣湖口高中</v>
          </cell>
          <cell r="E36" t="str">
            <v>王顗翔</v>
          </cell>
          <cell r="F36" t="str">
            <v>王志耿</v>
          </cell>
        </row>
        <row r="37">
          <cell r="A37">
            <v>35</v>
          </cell>
          <cell r="B37">
            <v>23</v>
          </cell>
          <cell r="C37">
            <v>1</v>
          </cell>
          <cell r="D37" t="str">
            <v>嘉義縣新港藝中</v>
          </cell>
          <cell r="E37" t="str">
            <v>蕭盛澤</v>
          </cell>
          <cell r="F37" t="str">
            <v>顏廷旭</v>
          </cell>
        </row>
        <row r="38">
          <cell r="A38">
            <v>36</v>
          </cell>
          <cell r="B38">
            <v>14</v>
          </cell>
          <cell r="C38">
            <v>1</v>
          </cell>
          <cell r="D38" t="str">
            <v>雲林縣虎尾農工</v>
          </cell>
          <cell r="E38" t="str">
            <v>顏蒲楷</v>
          </cell>
          <cell r="F38" t="str">
            <v>張富雄</v>
          </cell>
        </row>
      </sheetData>
      <sheetData sheetId="5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  <cell r="F2" t="str">
            <v>姓名</v>
          </cell>
        </row>
        <row r="3">
          <cell r="A3">
            <v>1</v>
          </cell>
          <cell r="B3">
            <v>11</v>
          </cell>
          <cell r="C3">
            <v>3</v>
          </cell>
          <cell r="D3" t="str">
            <v>新北市淡江高中</v>
          </cell>
          <cell r="E3" t="str">
            <v>廖雅萱</v>
          </cell>
          <cell r="F3" t="str">
            <v>邱嗣樺</v>
          </cell>
        </row>
        <row r="4">
          <cell r="A4">
            <v>2</v>
          </cell>
          <cell r="B4">
            <v>19</v>
          </cell>
          <cell r="C4">
            <v>1</v>
          </cell>
          <cell r="D4" t="str">
            <v>臺中市中港高中</v>
          </cell>
          <cell r="E4" t="str">
            <v>陳捷雨</v>
          </cell>
          <cell r="F4" t="str">
            <v>翁瑜晴</v>
          </cell>
        </row>
        <row r="5">
          <cell r="A5">
            <v>3</v>
          </cell>
          <cell r="B5">
            <v>1</v>
          </cell>
          <cell r="C5">
            <v>3</v>
          </cell>
          <cell r="D5" t="str">
            <v>苗栗縣大同高中</v>
          </cell>
          <cell r="E5" t="str">
            <v>黃  婕</v>
          </cell>
          <cell r="F5" t="str">
            <v>黃琦雯</v>
          </cell>
        </row>
        <row r="6">
          <cell r="A6">
            <v>4</v>
          </cell>
          <cell r="B6">
            <v>17</v>
          </cell>
          <cell r="C6">
            <v>2</v>
          </cell>
          <cell r="D6" t="str">
            <v>彰化縣和美實校</v>
          </cell>
          <cell r="E6" t="str">
            <v>張毓晏</v>
          </cell>
          <cell r="F6" t="str">
            <v>張嘉芸</v>
          </cell>
        </row>
        <row r="7">
          <cell r="A7">
            <v>5</v>
          </cell>
          <cell r="B7">
            <v>22</v>
          </cell>
          <cell r="C7">
            <v>3</v>
          </cell>
          <cell r="D7" t="str">
            <v>臺北市南湖高中</v>
          </cell>
          <cell r="E7" t="str">
            <v>陳品儒</v>
          </cell>
          <cell r="F7" t="str">
            <v>郭祖吟</v>
          </cell>
        </row>
        <row r="8">
          <cell r="A8">
            <v>6</v>
          </cell>
          <cell r="B8">
            <v>20</v>
          </cell>
          <cell r="C8">
            <v>1</v>
          </cell>
          <cell r="D8" t="str">
            <v>臺中市東山高中</v>
          </cell>
          <cell r="E8" t="str">
            <v>梅軒慈</v>
          </cell>
          <cell r="F8" t="str">
            <v>施惠萍</v>
          </cell>
        </row>
        <row r="9">
          <cell r="A9">
            <v>7</v>
          </cell>
          <cell r="B9">
            <v>8</v>
          </cell>
          <cell r="D9" t="str">
            <v>高雄市林園高中</v>
          </cell>
          <cell r="E9" t="str">
            <v>劉季樺</v>
          </cell>
          <cell r="F9" t="str">
            <v>王正芃</v>
          </cell>
        </row>
        <row r="10">
          <cell r="A10">
            <v>8</v>
          </cell>
          <cell r="B10">
            <v>13</v>
          </cell>
          <cell r="D10" t="str">
            <v>新北市淡江高中</v>
          </cell>
          <cell r="E10" t="str">
            <v>李恩雅</v>
          </cell>
          <cell r="F10" t="str">
            <v>李昱諄</v>
          </cell>
        </row>
        <row r="11">
          <cell r="A11">
            <v>9</v>
          </cell>
          <cell r="B11">
            <v>28</v>
          </cell>
          <cell r="D11" t="str">
            <v>輪空</v>
          </cell>
        </row>
        <row r="12">
          <cell r="A12">
            <v>10</v>
          </cell>
          <cell r="B12">
            <v>4</v>
          </cell>
          <cell r="C12">
            <v>1</v>
          </cell>
          <cell r="D12" t="str">
            <v>桃園縣復旦高中</v>
          </cell>
          <cell r="E12" t="str">
            <v>孫筠婷</v>
          </cell>
          <cell r="F12" t="str">
            <v>古培孜</v>
          </cell>
        </row>
        <row r="13">
          <cell r="A13">
            <v>11</v>
          </cell>
          <cell r="B13">
            <v>16</v>
          </cell>
          <cell r="D13" t="str">
            <v>嘉義市嘉義女中</v>
          </cell>
          <cell r="E13" t="str">
            <v>張景涵</v>
          </cell>
          <cell r="F13" t="str">
            <v>陳怡婷</v>
          </cell>
        </row>
        <row r="14">
          <cell r="A14">
            <v>12</v>
          </cell>
          <cell r="B14">
            <v>6</v>
          </cell>
          <cell r="C14">
            <v>1</v>
          </cell>
          <cell r="D14" t="str">
            <v>桃園縣陽明高中</v>
          </cell>
          <cell r="E14" t="str">
            <v>盧學瑩</v>
          </cell>
          <cell r="F14" t="str">
            <v>蔡禹歆</v>
          </cell>
        </row>
        <row r="15">
          <cell r="A15">
            <v>13</v>
          </cell>
          <cell r="B15">
            <v>2</v>
          </cell>
          <cell r="D15" t="str">
            <v>苗栗縣大同高中</v>
          </cell>
          <cell r="E15" t="str">
            <v>陳奕如</v>
          </cell>
          <cell r="F15" t="str">
            <v>蔡艾倫</v>
          </cell>
        </row>
        <row r="16">
          <cell r="A16">
            <v>14</v>
          </cell>
          <cell r="B16">
            <v>27</v>
          </cell>
          <cell r="D16" t="str">
            <v>臺南市新豐高中</v>
          </cell>
          <cell r="E16" t="str">
            <v>梁庭禎</v>
          </cell>
          <cell r="F16" t="str">
            <v>林青築</v>
          </cell>
        </row>
        <row r="17">
          <cell r="A17">
            <v>15</v>
          </cell>
          <cell r="B17">
            <v>24</v>
          </cell>
          <cell r="D17" t="str">
            <v>臺北市南湖高中</v>
          </cell>
          <cell r="E17" t="str">
            <v>王清蓮</v>
          </cell>
          <cell r="F17" t="str">
            <v>蘇翊欣</v>
          </cell>
        </row>
        <row r="18">
          <cell r="A18">
            <v>16</v>
          </cell>
          <cell r="B18">
            <v>3</v>
          </cell>
          <cell r="D18" t="str">
            <v>苗栗縣大同高中</v>
          </cell>
          <cell r="E18" t="str">
            <v>蔡佳穎</v>
          </cell>
          <cell r="F18" t="str">
            <v>劉椿蓉</v>
          </cell>
        </row>
        <row r="19">
          <cell r="A19">
            <v>17</v>
          </cell>
          <cell r="B19">
            <v>18</v>
          </cell>
          <cell r="D19" t="str">
            <v>彰化縣和美實校</v>
          </cell>
          <cell r="E19" t="str">
            <v>白孟蓉</v>
          </cell>
          <cell r="F19" t="str">
            <v>趙珮珊</v>
          </cell>
        </row>
        <row r="20">
          <cell r="A20">
            <v>18</v>
          </cell>
          <cell r="B20">
            <v>14</v>
          </cell>
          <cell r="C20">
            <v>1</v>
          </cell>
          <cell r="D20" t="str">
            <v>新竹市香山高中</v>
          </cell>
          <cell r="E20" t="str">
            <v>賴奕儒</v>
          </cell>
          <cell r="F20" t="str">
            <v>歐書真</v>
          </cell>
        </row>
        <row r="21">
          <cell r="A21">
            <v>19</v>
          </cell>
          <cell r="B21">
            <v>25</v>
          </cell>
          <cell r="C21">
            <v>3</v>
          </cell>
          <cell r="D21" t="str">
            <v>臺南市新豐高中</v>
          </cell>
          <cell r="E21" t="str">
            <v>周  婕</v>
          </cell>
          <cell r="F21" t="str">
            <v>張淳庭</v>
          </cell>
        </row>
        <row r="22">
          <cell r="A22">
            <v>20</v>
          </cell>
          <cell r="B22">
            <v>12</v>
          </cell>
          <cell r="D22" t="str">
            <v>新北市淡江高中</v>
          </cell>
          <cell r="E22" t="str">
            <v>黃禹喬</v>
          </cell>
          <cell r="F22" t="str">
            <v>王婷律</v>
          </cell>
        </row>
        <row r="23">
          <cell r="A23">
            <v>21</v>
          </cell>
          <cell r="B23">
            <v>15</v>
          </cell>
          <cell r="C23">
            <v>2</v>
          </cell>
          <cell r="D23" t="str">
            <v>嘉義市嘉義女中</v>
          </cell>
          <cell r="E23" t="str">
            <v>丁友婷</v>
          </cell>
          <cell r="F23" t="str">
            <v>羅雅殷</v>
          </cell>
        </row>
        <row r="24">
          <cell r="A24">
            <v>22</v>
          </cell>
          <cell r="B24">
            <v>10</v>
          </cell>
          <cell r="C24">
            <v>1</v>
          </cell>
          <cell r="D24" t="str">
            <v>雲林縣正心高中</v>
          </cell>
          <cell r="E24" t="str">
            <v>曾嘉韋</v>
          </cell>
          <cell r="F24" t="str">
            <v>楊昀潔</v>
          </cell>
        </row>
        <row r="25">
          <cell r="A25">
            <v>23</v>
          </cell>
          <cell r="B25">
            <v>5</v>
          </cell>
          <cell r="C25">
            <v>1</v>
          </cell>
          <cell r="D25" t="str">
            <v>桃園縣中壢高中</v>
          </cell>
          <cell r="E25" t="str">
            <v>廖紫伶</v>
          </cell>
          <cell r="F25" t="str">
            <v>李  庭</v>
          </cell>
        </row>
        <row r="26">
          <cell r="A26">
            <v>24</v>
          </cell>
          <cell r="B26">
            <v>21</v>
          </cell>
          <cell r="C26">
            <v>1</v>
          </cell>
          <cell r="D26" t="str">
            <v>臺中市興大附中</v>
          </cell>
          <cell r="E26" t="str">
            <v>張詠芯</v>
          </cell>
          <cell r="F26" t="str">
            <v>戴依萱</v>
          </cell>
        </row>
        <row r="27">
          <cell r="A27">
            <v>25</v>
          </cell>
          <cell r="B27">
            <v>23</v>
          </cell>
          <cell r="D27" t="str">
            <v>臺北市南湖高中</v>
          </cell>
          <cell r="E27" t="str">
            <v>鍾以庭</v>
          </cell>
          <cell r="F27" t="str">
            <v>林慧玟</v>
          </cell>
        </row>
        <row r="28">
          <cell r="A28">
            <v>26</v>
          </cell>
          <cell r="B28">
            <v>7</v>
          </cell>
          <cell r="C28">
            <v>2</v>
          </cell>
          <cell r="D28" t="str">
            <v>高雄市林園高中</v>
          </cell>
          <cell r="E28" t="str">
            <v>蔣若汶</v>
          </cell>
          <cell r="F28" t="str">
            <v>董心渝</v>
          </cell>
        </row>
        <row r="29">
          <cell r="A29">
            <v>27</v>
          </cell>
          <cell r="B29">
            <v>26</v>
          </cell>
          <cell r="D29" t="str">
            <v>臺南市新豐高中</v>
          </cell>
          <cell r="E29" t="str">
            <v>陳姿安</v>
          </cell>
          <cell r="F29" t="str">
            <v>徐敬雅</v>
          </cell>
        </row>
        <row r="30">
          <cell r="A30">
            <v>28</v>
          </cell>
          <cell r="B30">
            <v>9</v>
          </cell>
          <cell r="C30">
            <v>1</v>
          </cell>
          <cell r="D30" t="str">
            <v>高雄市樹德家商</v>
          </cell>
          <cell r="E30" t="str">
            <v>辛昱萱</v>
          </cell>
          <cell r="F30" t="str">
            <v>王  嫡</v>
          </cell>
        </row>
      </sheetData>
      <sheetData sheetId="6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  <cell r="F2" t="str">
            <v>姓名</v>
          </cell>
        </row>
        <row r="3">
          <cell r="A3">
            <v>1</v>
          </cell>
          <cell r="B3">
            <v>40</v>
          </cell>
          <cell r="D3" t="str">
            <v>臺北市麗山國中</v>
          </cell>
          <cell r="E3" t="str">
            <v>黃柏愷</v>
          </cell>
          <cell r="F3" t="str">
            <v>莊鈞聿</v>
          </cell>
        </row>
        <row r="4">
          <cell r="A4">
            <v>2</v>
          </cell>
          <cell r="B4">
            <v>35</v>
          </cell>
          <cell r="D4" t="str">
            <v>彰化縣彰化藝中</v>
          </cell>
          <cell r="E4" t="str">
            <v>黃昱誠</v>
          </cell>
          <cell r="F4" t="str">
            <v>吳滕偉</v>
          </cell>
        </row>
        <row r="5">
          <cell r="A5">
            <v>3</v>
          </cell>
          <cell r="B5">
            <v>30</v>
          </cell>
          <cell r="C5">
            <v>1</v>
          </cell>
          <cell r="D5" t="str">
            <v>新竹縣新埔國中</v>
          </cell>
          <cell r="E5" t="str">
            <v>謝祐安</v>
          </cell>
          <cell r="F5" t="str">
            <v>邱俊云</v>
          </cell>
        </row>
        <row r="6">
          <cell r="A6">
            <v>4</v>
          </cell>
          <cell r="B6">
            <v>45</v>
          </cell>
          <cell r="D6" t="str">
            <v>臺南市崑山高中</v>
          </cell>
          <cell r="E6" t="str">
            <v>張師瀚</v>
          </cell>
          <cell r="F6" t="str">
            <v>張辰毅</v>
          </cell>
        </row>
        <row r="7">
          <cell r="A7">
            <v>5</v>
          </cell>
          <cell r="B7">
            <v>48</v>
          </cell>
          <cell r="D7" t="str">
            <v>輪空</v>
          </cell>
        </row>
        <row r="8">
          <cell r="A8">
            <v>6</v>
          </cell>
          <cell r="B8">
            <v>7</v>
          </cell>
          <cell r="C8">
            <v>2</v>
          </cell>
          <cell r="D8" t="str">
            <v>南投縣南投國中</v>
          </cell>
          <cell r="E8" t="str">
            <v>游子賢</v>
          </cell>
          <cell r="F8" t="str">
            <v>賴尚廷</v>
          </cell>
        </row>
        <row r="9">
          <cell r="A9">
            <v>7</v>
          </cell>
          <cell r="B9">
            <v>28</v>
          </cell>
          <cell r="C9">
            <v>2</v>
          </cell>
          <cell r="D9" t="str">
            <v>新竹市香山高中</v>
          </cell>
          <cell r="E9" t="str">
            <v>吳泊宸</v>
          </cell>
          <cell r="F9" t="str">
            <v>郭致豪</v>
          </cell>
        </row>
        <row r="10">
          <cell r="A10">
            <v>8</v>
          </cell>
          <cell r="B10">
            <v>21</v>
          </cell>
          <cell r="D10" t="str">
            <v>基隆市銘傳國中</v>
          </cell>
          <cell r="E10" t="str">
            <v>周  昕</v>
          </cell>
          <cell r="F10" t="str">
            <v>陳日緯</v>
          </cell>
        </row>
        <row r="11">
          <cell r="A11">
            <v>9</v>
          </cell>
          <cell r="B11">
            <v>38</v>
          </cell>
          <cell r="D11" t="str">
            <v>臺中市東山高中</v>
          </cell>
          <cell r="E11" t="str">
            <v>賴凡鎧</v>
          </cell>
          <cell r="F11" t="str">
            <v>陳柏翔</v>
          </cell>
        </row>
        <row r="12">
          <cell r="A12">
            <v>10</v>
          </cell>
          <cell r="B12">
            <v>6</v>
          </cell>
          <cell r="C12">
            <v>1</v>
          </cell>
          <cell r="D12" t="str">
            <v>花蓮縣美崙國中</v>
          </cell>
          <cell r="E12" t="str">
            <v>李亞醍</v>
          </cell>
          <cell r="F12" t="str">
            <v>李礎安</v>
          </cell>
        </row>
        <row r="13">
          <cell r="A13">
            <v>11</v>
          </cell>
          <cell r="B13">
            <v>11</v>
          </cell>
          <cell r="C13">
            <v>1</v>
          </cell>
          <cell r="D13" t="str">
            <v>屏東縣至正國中</v>
          </cell>
          <cell r="E13" t="str">
            <v>龔亮哲</v>
          </cell>
          <cell r="F13" t="str">
            <v>吳彥霆</v>
          </cell>
        </row>
        <row r="14">
          <cell r="A14">
            <v>12</v>
          </cell>
          <cell r="B14">
            <v>31</v>
          </cell>
          <cell r="C14">
            <v>2</v>
          </cell>
          <cell r="D14" t="str">
            <v>嘉義縣大林國中</v>
          </cell>
          <cell r="E14" t="str">
            <v>張宗豪</v>
          </cell>
          <cell r="F14" t="str">
            <v>蔡劭安</v>
          </cell>
        </row>
        <row r="15">
          <cell r="A15">
            <v>13</v>
          </cell>
          <cell r="B15">
            <v>39</v>
          </cell>
          <cell r="C15">
            <v>3</v>
          </cell>
          <cell r="D15" t="str">
            <v>臺北市麗山國中</v>
          </cell>
          <cell r="E15" t="str">
            <v>黃冠熏</v>
          </cell>
          <cell r="F15" t="str">
            <v>馬正軒</v>
          </cell>
        </row>
        <row r="16">
          <cell r="A16">
            <v>14</v>
          </cell>
          <cell r="B16">
            <v>19</v>
          </cell>
          <cell r="C16">
            <v>1</v>
          </cell>
          <cell r="D16" t="str">
            <v>基隆市建德國中</v>
          </cell>
          <cell r="E16" t="str">
            <v>張少愷</v>
          </cell>
          <cell r="F16" t="str">
            <v>張少瑋</v>
          </cell>
        </row>
        <row r="17">
          <cell r="A17">
            <v>15</v>
          </cell>
          <cell r="B17">
            <v>5</v>
          </cell>
          <cell r="C17">
            <v>1</v>
          </cell>
          <cell r="D17" t="str">
            <v>花蓮縣花崗國中</v>
          </cell>
          <cell r="E17" t="str">
            <v>卓孝軍</v>
          </cell>
          <cell r="F17" t="str">
            <v>陳律宏</v>
          </cell>
        </row>
        <row r="18">
          <cell r="A18">
            <v>16</v>
          </cell>
          <cell r="B18">
            <v>22</v>
          </cell>
          <cell r="C18">
            <v>1</v>
          </cell>
          <cell r="D18" t="str">
            <v>雲林縣正心高中</v>
          </cell>
          <cell r="E18" t="str">
            <v>余承泰</v>
          </cell>
          <cell r="F18" t="str">
            <v>周昱宏</v>
          </cell>
        </row>
        <row r="19">
          <cell r="A19">
            <v>17</v>
          </cell>
          <cell r="B19">
            <v>2</v>
          </cell>
          <cell r="D19" t="str">
            <v>宜蘭縣中華國中</v>
          </cell>
          <cell r="E19" t="str">
            <v>廖文樺</v>
          </cell>
          <cell r="F19" t="str">
            <v>簡卲品</v>
          </cell>
        </row>
        <row r="20">
          <cell r="A20">
            <v>18</v>
          </cell>
          <cell r="B20">
            <v>10</v>
          </cell>
          <cell r="C20">
            <v>1</v>
          </cell>
          <cell r="D20" t="str">
            <v>屏東縣內埔國中</v>
          </cell>
          <cell r="E20" t="str">
            <v>陳品豪</v>
          </cell>
          <cell r="F20" t="str">
            <v>朱翊揚</v>
          </cell>
        </row>
        <row r="21">
          <cell r="A21">
            <v>19</v>
          </cell>
          <cell r="B21">
            <v>25</v>
          </cell>
          <cell r="C21">
            <v>2</v>
          </cell>
          <cell r="D21" t="str">
            <v>新北市海山高中</v>
          </cell>
          <cell r="E21" t="str">
            <v>陳泓佑</v>
          </cell>
          <cell r="F21" t="str">
            <v>張睿宸</v>
          </cell>
        </row>
        <row r="22">
          <cell r="A22">
            <v>20</v>
          </cell>
          <cell r="B22">
            <v>27</v>
          </cell>
          <cell r="C22">
            <v>1</v>
          </cell>
          <cell r="D22" t="str">
            <v>新北市新莊國中</v>
          </cell>
          <cell r="E22" t="str">
            <v>楊友銘</v>
          </cell>
          <cell r="F22" t="str">
            <v>黃郁翔</v>
          </cell>
        </row>
        <row r="23">
          <cell r="A23">
            <v>21</v>
          </cell>
          <cell r="B23">
            <v>17</v>
          </cell>
          <cell r="C23">
            <v>2</v>
          </cell>
          <cell r="D23" t="str">
            <v>高雄市福誠高中</v>
          </cell>
          <cell r="E23" t="str">
            <v>陳俊廷</v>
          </cell>
          <cell r="F23" t="str">
            <v>莊竣淵</v>
          </cell>
        </row>
        <row r="24">
          <cell r="A24">
            <v>22</v>
          </cell>
          <cell r="B24">
            <v>14</v>
          </cell>
          <cell r="D24" t="str">
            <v>桃園縣桃園國中</v>
          </cell>
          <cell r="E24" t="str">
            <v>何秉璋</v>
          </cell>
          <cell r="F24" t="str">
            <v>呂宗育</v>
          </cell>
        </row>
        <row r="25">
          <cell r="A25">
            <v>23</v>
          </cell>
          <cell r="B25">
            <v>24</v>
          </cell>
          <cell r="C25">
            <v>1</v>
          </cell>
          <cell r="D25" t="str">
            <v>雲林縣大埤國中</v>
          </cell>
          <cell r="E25" t="str">
            <v>沈瑞騰</v>
          </cell>
          <cell r="F25" t="str">
            <v>許育銓</v>
          </cell>
        </row>
        <row r="26">
          <cell r="A26">
            <v>24</v>
          </cell>
          <cell r="B26">
            <v>43</v>
          </cell>
          <cell r="C26">
            <v>1</v>
          </cell>
          <cell r="D26" t="str">
            <v>臺南市白河國中</v>
          </cell>
          <cell r="E26" t="str">
            <v>葉展嘉</v>
          </cell>
          <cell r="F26" t="str">
            <v>徐義閎</v>
          </cell>
        </row>
        <row r="27">
          <cell r="A27">
            <v>25</v>
          </cell>
          <cell r="B27">
            <v>15</v>
          </cell>
          <cell r="C27">
            <v>1</v>
          </cell>
          <cell r="D27" t="str">
            <v>桃園縣楊光國中小</v>
          </cell>
          <cell r="E27" t="str">
            <v>楊致嘉</v>
          </cell>
          <cell r="F27" t="str">
            <v>林清揚</v>
          </cell>
        </row>
        <row r="28">
          <cell r="A28">
            <v>26</v>
          </cell>
          <cell r="B28">
            <v>34</v>
          </cell>
          <cell r="C28">
            <v>2</v>
          </cell>
          <cell r="D28" t="str">
            <v>彰化縣彰化藝中</v>
          </cell>
          <cell r="E28" t="str">
            <v>林冠宇</v>
          </cell>
          <cell r="F28" t="str">
            <v>張家瑋</v>
          </cell>
        </row>
        <row r="29">
          <cell r="A29">
            <v>27</v>
          </cell>
          <cell r="B29">
            <v>44</v>
          </cell>
          <cell r="C29">
            <v>2</v>
          </cell>
          <cell r="D29" t="str">
            <v>臺南市崑山高中</v>
          </cell>
          <cell r="E29" t="str">
            <v>葉昇翰</v>
          </cell>
          <cell r="F29" t="str">
            <v>莊致嘉</v>
          </cell>
        </row>
        <row r="30">
          <cell r="A30">
            <v>28</v>
          </cell>
          <cell r="B30">
            <v>26</v>
          </cell>
          <cell r="D30" t="str">
            <v>新北市海山高中</v>
          </cell>
          <cell r="E30" t="str">
            <v>林聖諺</v>
          </cell>
          <cell r="F30" t="str">
            <v>嚴楷崴</v>
          </cell>
        </row>
        <row r="31">
          <cell r="A31">
            <v>29</v>
          </cell>
          <cell r="B31">
            <v>46</v>
          </cell>
          <cell r="D31" t="str">
            <v>輪空</v>
          </cell>
        </row>
        <row r="32">
          <cell r="A32">
            <v>30</v>
          </cell>
          <cell r="B32">
            <v>1</v>
          </cell>
          <cell r="C32">
            <v>3</v>
          </cell>
          <cell r="D32" t="str">
            <v>宜蘭縣中華國中</v>
          </cell>
          <cell r="E32" t="str">
            <v>林育靖</v>
          </cell>
          <cell r="F32" t="str">
            <v>游書維</v>
          </cell>
        </row>
        <row r="33">
          <cell r="A33">
            <v>31</v>
          </cell>
          <cell r="B33">
            <v>13</v>
          </cell>
          <cell r="C33">
            <v>2</v>
          </cell>
          <cell r="D33" t="str">
            <v>桃園縣桃園國中</v>
          </cell>
          <cell r="E33" t="str">
            <v>洪顗棨</v>
          </cell>
          <cell r="F33" t="str">
            <v>邱柏諺</v>
          </cell>
        </row>
        <row r="34">
          <cell r="A34">
            <v>32</v>
          </cell>
          <cell r="B34">
            <v>36</v>
          </cell>
          <cell r="C34">
            <v>1</v>
          </cell>
          <cell r="D34" t="str">
            <v>臺中市居仁國中</v>
          </cell>
          <cell r="E34" t="str">
            <v>陳靖淵</v>
          </cell>
          <cell r="F34" t="str">
            <v>林柄旭</v>
          </cell>
        </row>
        <row r="35">
          <cell r="A35">
            <v>33</v>
          </cell>
          <cell r="B35">
            <v>42</v>
          </cell>
          <cell r="C35">
            <v>1</v>
          </cell>
          <cell r="D35" t="str">
            <v>臺東縣桃源國中</v>
          </cell>
          <cell r="E35" t="str">
            <v>王俊樺</v>
          </cell>
          <cell r="F35" t="str">
            <v>撒古流瑪拿妮凱</v>
          </cell>
        </row>
        <row r="36">
          <cell r="A36">
            <v>34</v>
          </cell>
          <cell r="B36">
            <v>16</v>
          </cell>
          <cell r="C36">
            <v>1</v>
          </cell>
          <cell r="D36" t="str">
            <v>高雄市三民國中</v>
          </cell>
          <cell r="E36" t="str">
            <v>王唯丞</v>
          </cell>
          <cell r="F36" t="str">
            <v>吳宗燁</v>
          </cell>
        </row>
        <row r="37">
          <cell r="A37">
            <v>35</v>
          </cell>
          <cell r="B37">
            <v>4</v>
          </cell>
          <cell r="C37">
            <v>1</v>
          </cell>
          <cell r="D37" t="str">
            <v>花蓮縣玉里國中</v>
          </cell>
          <cell r="E37" t="str">
            <v>黃彥鈞</v>
          </cell>
          <cell r="F37" t="str">
            <v>王碩呈</v>
          </cell>
        </row>
        <row r="38">
          <cell r="A38">
            <v>36</v>
          </cell>
          <cell r="B38">
            <v>20</v>
          </cell>
          <cell r="C38">
            <v>2</v>
          </cell>
          <cell r="D38" t="str">
            <v>基隆市銘傳國中</v>
          </cell>
          <cell r="E38" t="str">
            <v>蔡翔宇</v>
          </cell>
          <cell r="F38" t="str">
            <v>藍鉦淯</v>
          </cell>
        </row>
        <row r="39">
          <cell r="A39">
            <v>37</v>
          </cell>
          <cell r="B39">
            <v>29</v>
          </cell>
          <cell r="D39" t="str">
            <v>新竹市香山高中</v>
          </cell>
          <cell r="E39" t="str">
            <v>高豪廷</v>
          </cell>
          <cell r="F39" t="str">
            <v>林裕淇</v>
          </cell>
        </row>
        <row r="40">
          <cell r="A40">
            <v>38</v>
          </cell>
          <cell r="B40">
            <v>12</v>
          </cell>
          <cell r="C40">
            <v>1</v>
          </cell>
          <cell r="D40" t="str">
            <v>苗栗縣君毅高中</v>
          </cell>
          <cell r="E40" t="str">
            <v>邱品元</v>
          </cell>
          <cell r="F40" t="str">
            <v>陳柏輔</v>
          </cell>
        </row>
        <row r="41">
          <cell r="A41">
            <v>39</v>
          </cell>
          <cell r="B41">
            <v>33</v>
          </cell>
          <cell r="C41">
            <v>1</v>
          </cell>
          <cell r="D41" t="str">
            <v>彰化縣和美高中</v>
          </cell>
          <cell r="E41" t="str">
            <v>賴濬睿</v>
          </cell>
          <cell r="F41" t="str">
            <v>陳煜哲</v>
          </cell>
        </row>
        <row r="42">
          <cell r="A42">
            <v>40</v>
          </cell>
          <cell r="B42">
            <v>37</v>
          </cell>
          <cell r="C42">
            <v>2</v>
          </cell>
          <cell r="D42" t="str">
            <v>臺中市東山高中</v>
          </cell>
          <cell r="E42" t="str">
            <v>施韋得</v>
          </cell>
          <cell r="F42" t="str">
            <v>莊宗翰</v>
          </cell>
        </row>
        <row r="43">
          <cell r="A43">
            <v>41</v>
          </cell>
          <cell r="B43">
            <v>23</v>
          </cell>
          <cell r="C43">
            <v>1</v>
          </cell>
          <cell r="D43" t="str">
            <v>雲林縣揚子高中</v>
          </cell>
          <cell r="E43" t="str">
            <v>林佑丞</v>
          </cell>
          <cell r="F43" t="str">
            <v>林合祥</v>
          </cell>
        </row>
        <row r="44">
          <cell r="A44">
            <v>42</v>
          </cell>
          <cell r="B44">
            <v>18</v>
          </cell>
          <cell r="D44" t="str">
            <v>高雄市福誠高中</v>
          </cell>
          <cell r="E44" t="str">
            <v>陳冠元</v>
          </cell>
          <cell r="F44" t="str">
            <v>黃弘州</v>
          </cell>
        </row>
        <row r="45">
          <cell r="A45">
            <v>43</v>
          </cell>
          <cell r="B45">
            <v>9</v>
          </cell>
          <cell r="C45">
            <v>1</v>
          </cell>
          <cell r="D45" t="str">
            <v>屏東縣中正國中</v>
          </cell>
          <cell r="E45" t="str">
            <v>陳又維</v>
          </cell>
          <cell r="F45" t="str">
            <v>黃建能</v>
          </cell>
        </row>
        <row r="46">
          <cell r="A46">
            <v>44</v>
          </cell>
          <cell r="B46">
            <v>47</v>
          </cell>
          <cell r="D46" t="str">
            <v>輪空</v>
          </cell>
        </row>
        <row r="47">
          <cell r="A47">
            <v>45</v>
          </cell>
          <cell r="B47">
            <v>41</v>
          </cell>
          <cell r="D47" t="str">
            <v>臺北市麗山國中</v>
          </cell>
          <cell r="E47" t="str">
            <v>王建智</v>
          </cell>
          <cell r="F47" t="str">
            <v>魏呈庭</v>
          </cell>
        </row>
        <row r="48">
          <cell r="A48">
            <v>46</v>
          </cell>
          <cell r="B48">
            <v>8</v>
          </cell>
          <cell r="D48" t="str">
            <v>南投縣南投國中</v>
          </cell>
          <cell r="E48" t="str">
            <v>杜柏寬</v>
          </cell>
          <cell r="F48" t="str">
            <v>林宥廷</v>
          </cell>
        </row>
        <row r="49">
          <cell r="A49">
            <v>47</v>
          </cell>
          <cell r="B49">
            <v>3</v>
          </cell>
          <cell r="D49" t="str">
            <v>宜蘭縣中華國中</v>
          </cell>
          <cell r="E49" t="str">
            <v>賴彥騰</v>
          </cell>
          <cell r="F49" t="str">
            <v>羅國任</v>
          </cell>
        </row>
        <row r="50">
          <cell r="A50">
            <v>48</v>
          </cell>
          <cell r="B50">
            <v>32</v>
          </cell>
          <cell r="D50" t="str">
            <v>嘉義縣大林國中</v>
          </cell>
          <cell r="E50" t="str">
            <v>陳先宏</v>
          </cell>
          <cell r="F50" t="str">
            <v>謝金達</v>
          </cell>
        </row>
      </sheetData>
      <sheetData sheetId="7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  <cell r="F2" t="str">
            <v>姓名</v>
          </cell>
        </row>
        <row r="3">
          <cell r="A3">
            <v>1</v>
          </cell>
          <cell r="B3">
            <v>22</v>
          </cell>
          <cell r="C3">
            <v>3</v>
          </cell>
          <cell r="D3" t="str">
            <v>新北市淡江高中</v>
          </cell>
          <cell r="E3" t="str">
            <v>梁榆婕</v>
          </cell>
          <cell r="F3" t="str">
            <v>吳憶樺</v>
          </cell>
        </row>
        <row r="4">
          <cell r="A4">
            <v>2</v>
          </cell>
          <cell r="B4">
            <v>29</v>
          </cell>
          <cell r="C4">
            <v>2</v>
          </cell>
          <cell r="D4" t="str">
            <v>彰化縣福興國中</v>
          </cell>
          <cell r="E4" t="str">
            <v>陳函愉</v>
          </cell>
          <cell r="F4" t="str">
            <v>何宜芳</v>
          </cell>
        </row>
        <row r="5">
          <cell r="A5">
            <v>3</v>
          </cell>
          <cell r="B5">
            <v>36</v>
          </cell>
          <cell r="D5" t="str">
            <v>臺北市麗山國中</v>
          </cell>
          <cell r="E5" t="str">
            <v>魏  彤</v>
          </cell>
          <cell r="F5" t="str">
            <v>徐穎馨</v>
          </cell>
        </row>
        <row r="6">
          <cell r="A6">
            <v>4</v>
          </cell>
          <cell r="B6">
            <v>8</v>
          </cell>
          <cell r="C6">
            <v>1</v>
          </cell>
          <cell r="D6" t="str">
            <v>屏東縣明正國中</v>
          </cell>
          <cell r="E6" t="str">
            <v>蔡心瑜</v>
          </cell>
          <cell r="F6" t="str">
            <v>邱郁庭</v>
          </cell>
        </row>
        <row r="7">
          <cell r="A7">
            <v>5</v>
          </cell>
          <cell r="B7">
            <v>25</v>
          </cell>
          <cell r="C7">
            <v>3</v>
          </cell>
          <cell r="D7" t="str">
            <v>新竹市香山高中</v>
          </cell>
          <cell r="E7" t="str">
            <v>陳語綺</v>
          </cell>
          <cell r="F7" t="str">
            <v>韓佳甄</v>
          </cell>
        </row>
        <row r="8">
          <cell r="A8">
            <v>6</v>
          </cell>
          <cell r="B8">
            <v>28</v>
          </cell>
          <cell r="C8">
            <v>1</v>
          </cell>
          <cell r="D8" t="str">
            <v>彰化縣和美高中</v>
          </cell>
          <cell r="E8" t="str">
            <v>陳  薇</v>
          </cell>
          <cell r="F8" t="str">
            <v>洪子芹</v>
          </cell>
        </row>
        <row r="9">
          <cell r="A9">
            <v>7</v>
          </cell>
          <cell r="B9">
            <v>4</v>
          </cell>
          <cell r="C9">
            <v>1</v>
          </cell>
          <cell r="D9" t="str">
            <v>花蓮縣花崗國中</v>
          </cell>
          <cell r="E9" t="str">
            <v>廖苹宇</v>
          </cell>
          <cell r="F9" t="str">
            <v>官佩伶</v>
          </cell>
        </row>
        <row r="10">
          <cell r="A10">
            <v>8</v>
          </cell>
          <cell r="B10">
            <v>11</v>
          </cell>
          <cell r="D10" t="str">
            <v>苗栗縣維真國中</v>
          </cell>
          <cell r="E10" t="str">
            <v>張芷寧</v>
          </cell>
          <cell r="F10" t="str">
            <v>梁榆翎</v>
          </cell>
        </row>
        <row r="11">
          <cell r="A11">
            <v>9</v>
          </cell>
          <cell r="B11">
            <v>2</v>
          </cell>
          <cell r="D11" t="str">
            <v>宜蘭縣中華國中</v>
          </cell>
          <cell r="E11" t="str">
            <v>史佳云</v>
          </cell>
          <cell r="F11" t="str">
            <v>陳聿涓</v>
          </cell>
        </row>
        <row r="12">
          <cell r="A12">
            <v>10</v>
          </cell>
          <cell r="B12">
            <v>9</v>
          </cell>
          <cell r="C12">
            <v>1</v>
          </cell>
          <cell r="D12" t="str">
            <v>屏東縣東港高中</v>
          </cell>
          <cell r="E12" t="str">
            <v>蔡雅竹</v>
          </cell>
          <cell r="F12" t="str">
            <v>陳思靜</v>
          </cell>
        </row>
        <row r="13">
          <cell r="A13">
            <v>11</v>
          </cell>
          <cell r="B13">
            <v>15</v>
          </cell>
          <cell r="C13">
            <v>3</v>
          </cell>
          <cell r="D13" t="str">
            <v>高雄市林園高中</v>
          </cell>
          <cell r="E13" t="str">
            <v>黃品榛</v>
          </cell>
          <cell r="F13" t="str">
            <v>林庭聿</v>
          </cell>
        </row>
        <row r="14">
          <cell r="A14">
            <v>12</v>
          </cell>
          <cell r="B14">
            <v>40</v>
          </cell>
          <cell r="C14">
            <v>2</v>
          </cell>
          <cell r="D14" t="str">
            <v>臺南市忠孝國中</v>
          </cell>
          <cell r="E14" t="str">
            <v>許凌榕</v>
          </cell>
          <cell r="F14" t="str">
            <v>郭怡君</v>
          </cell>
        </row>
        <row r="15">
          <cell r="A15">
            <v>13</v>
          </cell>
          <cell r="B15">
            <v>32</v>
          </cell>
          <cell r="D15" t="str">
            <v>臺中市光復國中小</v>
          </cell>
          <cell r="E15" t="str">
            <v>林禹辰</v>
          </cell>
          <cell r="F15" t="str">
            <v>陳資尹</v>
          </cell>
        </row>
        <row r="16">
          <cell r="A16">
            <v>14</v>
          </cell>
          <cell r="B16">
            <v>16</v>
          </cell>
          <cell r="D16" t="str">
            <v>高雄市林園高中</v>
          </cell>
          <cell r="E16" t="str">
            <v>吳品萱</v>
          </cell>
          <cell r="F16" t="str">
            <v>黃子芸</v>
          </cell>
        </row>
        <row r="17">
          <cell r="A17">
            <v>15</v>
          </cell>
          <cell r="B17">
            <v>3</v>
          </cell>
          <cell r="C17">
            <v>1</v>
          </cell>
          <cell r="D17" t="str">
            <v>宜蘭縣壯圍國中</v>
          </cell>
          <cell r="E17" t="str">
            <v>黃羽璿</v>
          </cell>
          <cell r="F17" t="str">
            <v>莊雯婷</v>
          </cell>
        </row>
        <row r="18">
          <cell r="A18">
            <v>16</v>
          </cell>
          <cell r="B18">
            <v>44</v>
          </cell>
          <cell r="D18" t="str">
            <v>輪空</v>
          </cell>
        </row>
        <row r="19">
          <cell r="A19">
            <v>17</v>
          </cell>
          <cell r="B19">
            <v>39</v>
          </cell>
          <cell r="D19" t="str">
            <v>臺東縣新生國中</v>
          </cell>
          <cell r="E19" t="str">
            <v>謝其君</v>
          </cell>
          <cell r="F19" t="str">
            <v>林彥婷</v>
          </cell>
        </row>
        <row r="20">
          <cell r="A20">
            <v>18</v>
          </cell>
          <cell r="B20">
            <v>34</v>
          </cell>
          <cell r="C20">
            <v>3</v>
          </cell>
          <cell r="D20" t="str">
            <v>臺北市麗山國中</v>
          </cell>
          <cell r="E20" t="str">
            <v>呂佩紜</v>
          </cell>
          <cell r="F20" t="str">
            <v>陳佳琳</v>
          </cell>
        </row>
        <row r="21">
          <cell r="A21">
            <v>19</v>
          </cell>
          <cell r="B21">
            <v>20</v>
          </cell>
          <cell r="C21">
            <v>2</v>
          </cell>
          <cell r="D21" t="str">
            <v>雲林縣建國國中</v>
          </cell>
          <cell r="E21" t="str">
            <v>蔡宜芳</v>
          </cell>
          <cell r="F21" t="str">
            <v>黃郁鈞</v>
          </cell>
        </row>
        <row r="22">
          <cell r="A22">
            <v>20</v>
          </cell>
          <cell r="B22">
            <v>18</v>
          </cell>
          <cell r="C22">
            <v>1</v>
          </cell>
          <cell r="D22" t="str">
            <v>基隆市銘傳國中</v>
          </cell>
          <cell r="E22" t="str">
            <v>許淮瑜</v>
          </cell>
          <cell r="F22" t="str">
            <v>許芳瑜</v>
          </cell>
        </row>
        <row r="23">
          <cell r="A23">
            <v>21</v>
          </cell>
          <cell r="B23">
            <v>5</v>
          </cell>
          <cell r="C23">
            <v>2</v>
          </cell>
          <cell r="D23" t="str">
            <v>南投縣南投國中</v>
          </cell>
          <cell r="E23" t="str">
            <v>廖凰亦</v>
          </cell>
          <cell r="F23" t="str">
            <v>陳泇樺</v>
          </cell>
        </row>
        <row r="24">
          <cell r="A24">
            <v>22</v>
          </cell>
          <cell r="B24">
            <v>27</v>
          </cell>
          <cell r="D24" t="str">
            <v>新竹市香山高中</v>
          </cell>
          <cell r="E24" t="str">
            <v>塗子育</v>
          </cell>
          <cell r="F24" t="str">
            <v>徐珮晶</v>
          </cell>
        </row>
        <row r="25">
          <cell r="A25">
            <v>23</v>
          </cell>
          <cell r="B25">
            <v>31</v>
          </cell>
          <cell r="C25">
            <v>2</v>
          </cell>
          <cell r="D25" t="str">
            <v>臺中市光復國中小</v>
          </cell>
          <cell r="E25" t="str">
            <v>李汶璇</v>
          </cell>
          <cell r="F25" t="str">
            <v>林姿妤</v>
          </cell>
        </row>
        <row r="26">
          <cell r="A26">
            <v>24</v>
          </cell>
          <cell r="B26">
            <v>14</v>
          </cell>
          <cell r="C26">
            <v>1</v>
          </cell>
          <cell r="D26" t="str">
            <v>桃園縣中壢國中</v>
          </cell>
          <cell r="E26" t="str">
            <v>羅巧臻</v>
          </cell>
          <cell r="F26" t="str">
            <v>孫禧世</v>
          </cell>
        </row>
        <row r="27">
          <cell r="A27">
            <v>25</v>
          </cell>
          <cell r="B27">
            <v>30</v>
          </cell>
          <cell r="D27" t="str">
            <v>彰化縣福興國中</v>
          </cell>
          <cell r="E27" t="str">
            <v>何紋萱</v>
          </cell>
          <cell r="F27" t="str">
            <v>唐妮均</v>
          </cell>
        </row>
        <row r="28">
          <cell r="A28">
            <v>26</v>
          </cell>
          <cell r="B28">
            <v>17</v>
          </cell>
          <cell r="D28" t="str">
            <v>高雄市林園高中</v>
          </cell>
          <cell r="E28" t="str">
            <v>游舒丞</v>
          </cell>
          <cell r="F28" t="str">
            <v>田曉雯</v>
          </cell>
        </row>
        <row r="29">
          <cell r="A29">
            <v>27</v>
          </cell>
          <cell r="B29">
            <v>38</v>
          </cell>
          <cell r="C29">
            <v>2</v>
          </cell>
          <cell r="D29" t="str">
            <v>臺東縣新生國中</v>
          </cell>
          <cell r="E29" t="str">
            <v>郭姿伶</v>
          </cell>
          <cell r="F29" t="str">
            <v>高至柔</v>
          </cell>
        </row>
        <row r="30">
          <cell r="A30">
            <v>28</v>
          </cell>
          <cell r="B30">
            <v>12</v>
          </cell>
          <cell r="D30" t="str">
            <v>苗栗縣維真國中</v>
          </cell>
          <cell r="E30" t="str">
            <v>盧奐妤</v>
          </cell>
          <cell r="F30" t="str">
            <v>嚴珮倫</v>
          </cell>
        </row>
        <row r="31">
          <cell r="A31">
            <v>29</v>
          </cell>
          <cell r="B31">
            <v>43</v>
          </cell>
          <cell r="D31" t="str">
            <v>輪空</v>
          </cell>
        </row>
        <row r="32">
          <cell r="A32">
            <v>30</v>
          </cell>
          <cell r="B32">
            <v>24</v>
          </cell>
          <cell r="D32" t="str">
            <v>新北市淡江高中</v>
          </cell>
          <cell r="E32" t="str">
            <v>周欣儀</v>
          </cell>
          <cell r="F32" t="str">
            <v>陳映蓁</v>
          </cell>
        </row>
        <row r="33">
          <cell r="A33">
            <v>31</v>
          </cell>
          <cell r="B33">
            <v>1</v>
          </cell>
          <cell r="C33">
            <v>2</v>
          </cell>
          <cell r="D33" t="str">
            <v>宜蘭縣中華國中</v>
          </cell>
          <cell r="E33" t="str">
            <v>李言心</v>
          </cell>
          <cell r="F33" t="str">
            <v>林育靚</v>
          </cell>
        </row>
        <row r="34">
          <cell r="A34">
            <v>32</v>
          </cell>
          <cell r="B34">
            <v>35</v>
          </cell>
          <cell r="D34" t="str">
            <v>臺北市麗山國中</v>
          </cell>
          <cell r="E34" t="str">
            <v>林文淇</v>
          </cell>
          <cell r="F34" t="str">
            <v>鄭乃禎</v>
          </cell>
        </row>
        <row r="35">
          <cell r="A35">
            <v>33</v>
          </cell>
          <cell r="B35">
            <v>7</v>
          </cell>
          <cell r="C35">
            <v>1</v>
          </cell>
          <cell r="D35" t="str">
            <v>屏東縣內埔國中</v>
          </cell>
          <cell r="E35" t="str">
            <v>莊筱元</v>
          </cell>
          <cell r="F35" t="str">
            <v>陳琦淨</v>
          </cell>
        </row>
        <row r="36">
          <cell r="A36">
            <v>34</v>
          </cell>
          <cell r="B36">
            <v>41</v>
          </cell>
          <cell r="D36" t="str">
            <v>臺南市忠孝國中</v>
          </cell>
          <cell r="E36" t="str">
            <v>陳柔安</v>
          </cell>
          <cell r="F36" t="str">
            <v>楊晴硯</v>
          </cell>
        </row>
        <row r="37">
          <cell r="A37">
            <v>35</v>
          </cell>
          <cell r="B37">
            <v>33</v>
          </cell>
          <cell r="C37">
            <v>1</v>
          </cell>
          <cell r="D37" t="str">
            <v>臺中市明道高中</v>
          </cell>
          <cell r="E37" t="str">
            <v>林瑀涵</v>
          </cell>
          <cell r="F37" t="str">
            <v>江至薇</v>
          </cell>
        </row>
        <row r="38">
          <cell r="A38">
            <v>36</v>
          </cell>
          <cell r="B38">
            <v>26</v>
          </cell>
          <cell r="D38" t="str">
            <v>新竹市香山高中</v>
          </cell>
          <cell r="E38" t="str">
            <v>廖曉妘</v>
          </cell>
          <cell r="F38" t="str">
            <v>施婕婷</v>
          </cell>
        </row>
        <row r="39">
          <cell r="A39">
            <v>37</v>
          </cell>
          <cell r="B39">
            <v>19</v>
          </cell>
          <cell r="C39">
            <v>1</v>
          </cell>
          <cell r="D39" t="str">
            <v>雲林縣東南國中</v>
          </cell>
          <cell r="E39" t="str">
            <v>許心賢</v>
          </cell>
          <cell r="F39" t="str">
            <v>黃郁棻</v>
          </cell>
        </row>
        <row r="40">
          <cell r="A40">
            <v>38</v>
          </cell>
          <cell r="B40">
            <v>42</v>
          </cell>
          <cell r="D40" t="str">
            <v>輪空</v>
          </cell>
        </row>
        <row r="41">
          <cell r="A41">
            <v>39</v>
          </cell>
          <cell r="B41">
            <v>37</v>
          </cell>
          <cell r="C41">
            <v>1</v>
          </cell>
          <cell r="D41" t="str">
            <v>臺東縣桃源國中</v>
          </cell>
          <cell r="E41" t="str">
            <v>王芃梅</v>
          </cell>
          <cell r="F41" t="str">
            <v>胡  悅</v>
          </cell>
        </row>
        <row r="42">
          <cell r="A42">
            <v>40</v>
          </cell>
          <cell r="B42">
            <v>6</v>
          </cell>
          <cell r="D42" t="str">
            <v>南投縣南投國中</v>
          </cell>
          <cell r="E42" t="str">
            <v>吳奕如</v>
          </cell>
          <cell r="F42" t="str">
            <v>莊采儒</v>
          </cell>
        </row>
        <row r="43">
          <cell r="A43">
            <v>41</v>
          </cell>
          <cell r="B43">
            <v>10</v>
          </cell>
          <cell r="C43">
            <v>3</v>
          </cell>
          <cell r="D43" t="str">
            <v>苗栗縣維真國中</v>
          </cell>
          <cell r="E43" t="str">
            <v>林孟嫻</v>
          </cell>
          <cell r="F43" t="str">
            <v>林子馨</v>
          </cell>
        </row>
        <row r="44">
          <cell r="A44">
            <v>42</v>
          </cell>
          <cell r="B44">
            <v>23</v>
          </cell>
          <cell r="D44" t="str">
            <v>新北市淡江高中</v>
          </cell>
          <cell r="E44" t="str">
            <v>李恩綺</v>
          </cell>
          <cell r="F44" t="str">
            <v>陳亭婷</v>
          </cell>
        </row>
        <row r="45">
          <cell r="A45">
            <v>43</v>
          </cell>
          <cell r="B45">
            <v>21</v>
          </cell>
          <cell r="D45" t="str">
            <v>雲林縣建國國中</v>
          </cell>
          <cell r="E45" t="str">
            <v>蔡旻臻</v>
          </cell>
          <cell r="F45" t="str">
            <v>陳昱璇</v>
          </cell>
        </row>
        <row r="46">
          <cell r="A46">
            <v>44</v>
          </cell>
          <cell r="B46">
            <v>13</v>
          </cell>
          <cell r="C46">
            <v>1</v>
          </cell>
          <cell r="D46" t="str">
            <v>桃園縣復旦高中</v>
          </cell>
          <cell r="E46" t="str">
            <v>黃姝寧</v>
          </cell>
          <cell r="F46" t="str">
            <v>袁筱筑</v>
          </cell>
        </row>
      </sheetData>
      <sheetData sheetId="8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</row>
        <row r="3">
          <cell r="A3">
            <v>1</v>
          </cell>
          <cell r="B3">
            <v>44</v>
          </cell>
          <cell r="D3" t="str">
            <v>臺南市臺南一中</v>
          </cell>
          <cell r="E3" t="str">
            <v>許振揚</v>
          </cell>
        </row>
        <row r="4">
          <cell r="A4">
            <v>2</v>
          </cell>
          <cell r="B4">
            <v>28</v>
          </cell>
          <cell r="C4">
            <v>1</v>
          </cell>
          <cell r="D4" t="str">
            <v>嘉義市嘉義高工</v>
          </cell>
          <cell r="E4" t="str">
            <v>林祐丞</v>
          </cell>
        </row>
        <row r="5">
          <cell r="A5">
            <v>3</v>
          </cell>
          <cell r="B5">
            <v>38</v>
          </cell>
          <cell r="D5" t="str">
            <v>臺北市松山家商</v>
          </cell>
          <cell r="E5" t="str">
            <v>王耀霆</v>
          </cell>
        </row>
        <row r="6">
          <cell r="A6">
            <v>4</v>
          </cell>
          <cell r="B6">
            <v>31</v>
          </cell>
          <cell r="C6">
            <v>3</v>
          </cell>
          <cell r="D6" t="str">
            <v>彰化縣彰化藝中</v>
          </cell>
          <cell r="E6" t="str">
            <v>謝丞宗</v>
          </cell>
        </row>
        <row r="7">
          <cell r="A7">
            <v>5</v>
          </cell>
          <cell r="B7">
            <v>13</v>
          </cell>
          <cell r="D7" t="str">
            <v>高雄市大榮高中</v>
          </cell>
          <cell r="E7" t="str">
            <v>彭王維</v>
          </cell>
        </row>
        <row r="8">
          <cell r="A8">
            <v>6</v>
          </cell>
          <cell r="B8">
            <v>18</v>
          </cell>
          <cell r="D8" t="str">
            <v>新北市海山高中</v>
          </cell>
          <cell r="E8" t="str">
            <v>曾奕澄</v>
          </cell>
        </row>
        <row r="9">
          <cell r="A9">
            <v>7</v>
          </cell>
          <cell r="B9">
            <v>8</v>
          </cell>
          <cell r="C9">
            <v>1</v>
          </cell>
          <cell r="D9" t="str">
            <v>桃園縣武陵高中</v>
          </cell>
          <cell r="E9" t="str">
            <v>黃皓庭</v>
          </cell>
        </row>
        <row r="10">
          <cell r="A10">
            <v>8</v>
          </cell>
          <cell r="B10">
            <v>14</v>
          </cell>
          <cell r="C10">
            <v>1</v>
          </cell>
          <cell r="D10" t="str">
            <v>雲林縣大成商工</v>
          </cell>
          <cell r="E10" t="str">
            <v>范佑嘉</v>
          </cell>
        </row>
        <row r="11">
          <cell r="A11">
            <v>9</v>
          </cell>
          <cell r="B11">
            <v>40</v>
          </cell>
          <cell r="C11">
            <v>2</v>
          </cell>
          <cell r="D11" t="str">
            <v>臺東縣臺東高商</v>
          </cell>
          <cell r="E11" t="str">
            <v>胡宗諭</v>
          </cell>
        </row>
        <row r="12">
          <cell r="A12">
            <v>10</v>
          </cell>
          <cell r="B12">
            <v>16</v>
          </cell>
          <cell r="D12" t="str">
            <v>雲林縣虎尾農工</v>
          </cell>
          <cell r="E12" t="str">
            <v>王智軍</v>
          </cell>
        </row>
        <row r="13">
          <cell r="A13">
            <v>11</v>
          </cell>
          <cell r="B13">
            <v>24</v>
          </cell>
          <cell r="D13" t="str">
            <v>新竹縣湖口高中</v>
          </cell>
          <cell r="E13" t="str">
            <v>江長融</v>
          </cell>
        </row>
        <row r="14">
          <cell r="A14">
            <v>12</v>
          </cell>
          <cell r="B14">
            <v>32</v>
          </cell>
          <cell r="D14" t="str">
            <v>彰化縣彰化藝中</v>
          </cell>
          <cell r="E14" t="str">
            <v>王維麟</v>
          </cell>
        </row>
        <row r="15">
          <cell r="A15">
            <v>13</v>
          </cell>
          <cell r="B15">
            <v>30</v>
          </cell>
          <cell r="C15">
            <v>1</v>
          </cell>
          <cell r="D15" t="str">
            <v>嘉義縣新港藝中</v>
          </cell>
          <cell r="E15" t="str">
            <v>張祐銘</v>
          </cell>
        </row>
        <row r="16">
          <cell r="A16">
            <v>14</v>
          </cell>
          <cell r="B16">
            <v>19</v>
          </cell>
          <cell r="D16" t="str">
            <v>新北市海山高中</v>
          </cell>
          <cell r="E16" t="str">
            <v>蔡淳佑</v>
          </cell>
        </row>
        <row r="17">
          <cell r="A17">
            <v>15</v>
          </cell>
          <cell r="B17">
            <v>35</v>
          </cell>
          <cell r="D17" t="str">
            <v>臺中市青年高中</v>
          </cell>
          <cell r="E17" t="str">
            <v>蔡宇倫</v>
          </cell>
        </row>
        <row r="18">
          <cell r="A18">
            <v>16</v>
          </cell>
          <cell r="B18">
            <v>10</v>
          </cell>
          <cell r="D18" t="str">
            <v>桃園縣壽山高中</v>
          </cell>
          <cell r="E18" t="str">
            <v>呂名揚</v>
          </cell>
        </row>
        <row r="19">
          <cell r="A19">
            <v>17</v>
          </cell>
          <cell r="B19">
            <v>21</v>
          </cell>
          <cell r="D19" t="str">
            <v>新竹市香山高中</v>
          </cell>
          <cell r="E19" t="str">
            <v>廖昱程</v>
          </cell>
        </row>
        <row r="20">
          <cell r="A20">
            <v>18</v>
          </cell>
          <cell r="B20">
            <v>43</v>
          </cell>
          <cell r="D20" t="str">
            <v>臺南市臺南一中</v>
          </cell>
          <cell r="E20" t="str">
            <v>楊子儀</v>
          </cell>
        </row>
        <row r="21">
          <cell r="A21">
            <v>19</v>
          </cell>
          <cell r="B21">
            <v>25</v>
          </cell>
          <cell r="D21" t="str">
            <v>新竹縣湖口高中</v>
          </cell>
          <cell r="E21" t="str">
            <v>林昱辰</v>
          </cell>
        </row>
        <row r="22">
          <cell r="A22">
            <v>20</v>
          </cell>
          <cell r="B22">
            <v>3</v>
          </cell>
          <cell r="C22">
            <v>1</v>
          </cell>
          <cell r="D22" t="str">
            <v>南投縣同德家商</v>
          </cell>
          <cell r="E22" t="str">
            <v>林承孝</v>
          </cell>
        </row>
        <row r="23">
          <cell r="A23">
            <v>21</v>
          </cell>
          <cell r="B23">
            <v>37</v>
          </cell>
          <cell r="C23">
            <v>3</v>
          </cell>
          <cell r="D23" t="str">
            <v>臺北市松山家商</v>
          </cell>
          <cell r="E23" t="str">
            <v>王啟銘</v>
          </cell>
        </row>
        <row r="24">
          <cell r="A24">
            <v>22</v>
          </cell>
          <cell r="B24">
            <v>6</v>
          </cell>
          <cell r="C24">
            <v>2</v>
          </cell>
          <cell r="D24" t="str">
            <v>苗栗縣君毅高中</v>
          </cell>
          <cell r="E24" t="str">
            <v>黃廉忠</v>
          </cell>
        </row>
        <row r="25">
          <cell r="A25">
            <v>23</v>
          </cell>
          <cell r="B25">
            <v>26</v>
          </cell>
          <cell r="C25">
            <v>1</v>
          </cell>
          <cell r="D25" t="str">
            <v>嘉義市東吳工家</v>
          </cell>
          <cell r="E25" t="str">
            <v>陳瑋祥</v>
          </cell>
        </row>
        <row r="26">
          <cell r="A26">
            <v>24</v>
          </cell>
          <cell r="B26">
            <v>7</v>
          </cell>
          <cell r="D26" t="str">
            <v>苗栗縣君毅高中</v>
          </cell>
          <cell r="E26" t="str">
            <v>葉浜枻</v>
          </cell>
        </row>
        <row r="27">
          <cell r="A27">
            <v>25</v>
          </cell>
          <cell r="B27">
            <v>11</v>
          </cell>
          <cell r="C27">
            <v>1</v>
          </cell>
          <cell r="D27" t="str">
            <v>高雄市福誠高中</v>
          </cell>
          <cell r="E27" t="str">
            <v>廖振珽</v>
          </cell>
        </row>
        <row r="28">
          <cell r="A28">
            <v>26</v>
          </cell>
          <cell r="B28">
            <v>33</v>
          </cell>
          <cell r="D28" t="str">
            <v>彰化縣彰化藝中</v>
          </cell>
          <cell r="E28" t="str">
            <v>鄭晏亦</v>
          </cell>
        </row>
        <row r="29">
          <cell r="A29">
            <v>27</v>
          </cell>
          <cell r="B29">
            <v>34</v>
          </cell>
          <cell r="C29">
            <v>2</v>
          </cell>
          <cell r="D29" t="str">
            <v>臺中市青年高中</v>
          </cell>
          <cell r="E29" t="str">
            <v>王成瑜</v>
          </cell>
        </row>
        <row r="30">
          <cell r="A30">
            <v>28</v>
          </cell>
          <cell r="B30">
            <v>2</v>
          </cell>
          <cell r="C30">
            <v>1</v>
          </cell>
          <cell r="D30" t="str">
            <v>宜蘭縣羅東高工</v>
          </cell>
          <cell r="E30" t="str">
            <v>林彥辰</v>
          </cell>
        </row>
        <row r="31">
          <cell r="A31">
            <v>29</v>
          </cell>
          <cell r="B31">
            <v>9</v>
          </cell>
          <cell r="C31">
            <v>2</v>
          </cell>
          <cell r="D31" t="str">
            <v>桃園縣壽山高中</v>
          </cell>
          <cell r="E31" t="str">
            <v>白皓威</v>
          </cell>
        </row>
        <row r="32">
          <cell r="A32">
            <v>30</v>
          </cell>
          <cell r="B32">
            <v>4</v>
          </cell>
          <cell r="C32">
            <v>1</v>
          </cell>
          <cell r="D32" t="str">
            <v>南投縣埔里高工</v>
          </cell>
          <cell r="E32" t="str">
            <v>李  毓</v>
          </cell>
        </row>
        <row r="33">
          <cell r="A33">
            <v>31</v>
          </cell>
          <cell r="B33">
            <v>27</v>
          </cell>
          <cell r="C33">
            <v>1</v>
          </cell>
          <cell r="D33" t="str">
            <v>嘉義市興華高中</v>
          </cell>
          <cell r="E33" t="str">
            <v>郭冠德</v>
          </cell>
        </row>
        <row r="34">
          <cell r="A34">
            <v>32</v>
          </cell>
          <cell r="B34">
            <v>23</v>
          </cell>
          <cell r="C34">
            <v>3</v>
          </cell>
          <cell r="D34" t="str">
            <v>新竹縣湖口高中</v>
          </cell>
          <cell r="E34" t="str">
            <v>林鉉洋</v>
          </cell>
        </row>
        <row r="35">
          <cell r="A35">
            <v>33</v>
          </cell>
          <cell r="B35">
            <v>17</v>
          </cell>
          <cell r="C35">
            <v>3</v>
          </cell>
          <cell r="D35" t="str">
            <v>新北市海山高中</v>
          </cell>
          <cell r="E35" t="str">
            <v>黃彥哲</v>
          </cell>
        </row>
        <row r="36">
          <cell r="A36">
            <v>34</v>
          </cell>
          <cell r="B36">
            <v>39</v>
          </cell>
          <cell r="D36" t="str">
            <v>臺北市松山家商</v>
          </cell>
          <cell r="E36" t="str">
            <v>游榮謙</v>
          </cell>
        </row>
        <row r="37">
          <cell r="A37">
            <v>35</v>
          </cell>
          <cell r="B37">
            <v>41</v>
          </cell>
          <cell r="D37" t="str">
            <v>臺東縣臺東高商</v>
          </cell>
          <cell r="E37" t="str">
            <v>郭紹平</v>
          </cell>
        </row>
        <row r="38">
          <cell r="A38">
            <v>36</v>
          </cell>
          <cell r="B38">
            <v>20</v>
          </cell>
          <cell r="C38">
            <v>2</v>
          </cell>
          <cell r="D38" t="str">
            <v>新竹市香山高中</v>
          </cell>
          <cell r="E38" t="str">
            <v>范遠升</v>
          </cell>
        </row>
        <row r="39">
          <cell r="A39">
            <v>37</v>
          </cell>
          <cell r="B39">
            <v>15</v>
          </cell>
          <cell r="C39">
            <v>2</v>
          </cell>
          <cell r="D39" t="str">
            <v>雲林縣虎尾農工</v>
          </cell>
          <cell r="E39" t="str">
            <v>林登瑋</v>
          </cell>
        </row>
        <row r="40">
          <cell r="A40">
            <v>38</v>
          </cell>
          <cell r="B40">
            <v>1</v>
          </cell>
          <cell r="C40">
            <v>1</v>
          </cell>
          <cell r="D40" t="str">
            <v>宜蘭縣宜蘭高中</v>
          </cell>
          <cell r="E40" t="str">
            <v>廖慶哲</v>
          </cell>
        </row>
        <row r="41">
          <cell r="A41">
            <v>39</v>
          </cell>
          <cell r="B41">
            <v>42</v>
          </cell>
          <cell r="C41">
            <v>3</v>
          </cell>
          <cell r="D41" t="str">
            <v>臺南市臺南一中</v>
          </cell>
          <cell r="E41" t="str">
            <v>黃建都</v>
          </cell>
        </row>
        <row r="42">
          <cell r="A42">
            <v>40</v>
          </cell>
          <cell r="B42">
            <v>22</v>
          </cell>
          <cell r="C42">
            <v>1</v>
          </cell>
          <cell r="D42" t="str">
            <v>新竹市新竹高中</v>
          </cell>
          <cell r="E42" t="str">
            <v>李允文</v>
          </cell>
        </row>
        <row r="43">
          <cell r="A43">
            <v>41</v>
          </cell>
          <cell r="B43">
            <v>36</v>
          </cell>
          <cell r="C43">
            <v>1</v>
          </cell>
          <cell r="D43" t="str">
            <v>臺中市華盛頓高中</v>
          </cell>
          <cell r="E43" t="str">
            <v>黃亭翔</v>
          </cell>
        </row>
        <row r="44">
          <cell r="A44">
            <v>42</v>
          </cell>
          <cell r="B44">
            <v>29</v>
          </cell>
          <cell r="C44">
            <v>1</v>
          </cell>
          <cell r="D44" t="str">
            <v>嘉義縣協同高中</v>
          </cell>
          <cell r="E44" t="str">
            <v>吳駿宏</v>
          </cell>
        </row>
        <row r="45">
          <cell r="A45">
            <v>43</v>
          </cell>
          <cell r="B45">
            <v>5</v>
          </cell>
          <cell r="C45">
            <v>1</v>
          </cell>
          <cell r="D45" t="str">
            <v>屏東縣屏榮高中</v>
          </cell>
          <cell r="E45" t="str">
            <v>陳隆長</v>
          </cell>
        </row>
        <row r="46">
          <cell r="A46">
            <v>44</v>
          </cell>
          <cell r="B46">
            <v>12</v>
          </cell>
          <cell r="C46">
            <v>2</v>
          </cell>
          <cell r="D46" t="str">
            <v>高雄市大榮高中</v>
          </cell>
          <cell r="E46" t="str">
            <v>孫嘉宏</v>
          </cell>
        </row>
      </sheetData>
      <sheetData sheetId="9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</row>
        <row r="3">
          <cell r="A3">
            <v>1</v>
          </cell>
          <cell r="B3">
            <v>12</v>
          </cell>
          <cell r="C3">
            <v>2</v>
          </cell>
          <cell r="D3" t="str">
            <v>新北市淡江高中</v>
          </cell>
          <cell r="E3" t="str">
            <v>黃  歆</v>
          </cell>
        </row>
        <row r="4">
          <cell r="A4">
            <v>2</v>
          </cell>
          <cell r="B4">
            <v>32</v>
          </cell>
          <cell r="C4">
            <v>1</v>
          </cell>
          <cell r="D4" t="str">
            <v>輪空</v>
          </cell>
        </row>
        <row r="5">
          <cell r="A5">
            <v>3</v>
          </cell>
          <cell r="B5">
            <v>18</v>
          </cell>
          <cell r="C5">
            <v>1</v>
          </cell>
          <cell r="D5" t="str">
            <v>嘉義市嘉義女中</v>
          </cell>
          <cell r="E5" t="str">
            <v>梁毓珊</v>
          </cell>
        </row>
        <row r="6">
          <cell r="A6">
            <v>4</v>
          </cell>
          <cell r="B6">
            <v>31</v>
          </cell>
          <cell r="D6" t="str">
            <v>臺南市新豐高中</v>
          </cell>
          <cell r="E6" t="str">
            <v>陳思涵</v>
          </cell>
        </row>
        <row r="7">
          <cell r="A7">
            <v>5</v>
          </cell>
          <cell r="B7">
            <v>2</v>
          </cell>
          <cell r="C7">
            <v>1</v>
          </cell>
          <cell r="D7" t="str">
            <v>屏東縣東港海事</v>
          </cell>
          <cell r="E7" t="str">
            <v>陳琦文</v>
          </cell>
        </row>
        <row r="8">
          <cell r="A8">
            <v>6</v>
          </cell>
          <cell r="B8">
            <v>10</v>
          </cell>
          <cell r="C8">
            <v>1</v>
          </cell>
          <cell r="D8" t="str">
            <v>雲林縣正心高中</v>
          </cell>
          <cell r="E8" t="str">
            <v>余沛涵</v>
          </cell>
        </row>
        <row r="9">
          <cell r="A9">
            <v>7</v>
          </cell>
          <cell r="B9">
            <v>15</v>
          </cell>
          <cell r="D9" t="str">
            <v>新竹市香山高中</v>
          </cell>
          <cell r="E9" t="str">
            <v>歐書真</v>
          </cell>
        </row>
        <row r="10">
          <cell r="A10">
            <v>8</v>
          </cell>
          <cell r="B10">
            <v>22</v>
          </cell>
          <cell r="C10">
            <v>1</v>
          </cell>
          <cell r="D10" t="str">
            <v>彰化縣彰化藝中</v>
          </cell>
          <cell r="E10" t="str">
            <v>盧思旻</v>
          </cell>
        </row>
        <row r="11">
          <cell r="A11">
            <v>9</v>
          </cell>
          <cell r="B11">
            <v>4</v>
          </cell>
          <cell r="C11">
            <v>2</v>
          </cell>
          <cell r="D11" t="str">
            <v>桃園縣復旦高中</v>
          </cell>
          <cell r="E11" t="str">
            <v>孫筠婷</v>
          </cell>
        </row>
        <row r="12">
          <cell r="A12">
            <v>10</v>
          </cell>
          <cell r="B12">
            <v>7</v>
          </cell>
          <cell r="C12">
            <v>2</v>
          </cell>
          <cell r="D12" t="str">
            <v>高雄市林園高中</v>
          </cell>
          <cell r="E12" t="str">
            <v>李佳倚</v>
          </cell>
        </row>
        <row r="13">
          <cell r="A13">
            <v>11</v>
          </cell>
          <cell r="B13">
            <v>6</v>
          </cell>
          <cell r="C13">
            <v>1</v>
          </cell>
          <cell r="D13" t="str">
            <v>桃園縣中壢高中</v>
          </cell>
          <cell r="E13" t="str">
            <v>李  庭</v>
          </cell>
        </row>
        <row r="14">
          <cell r="A14">
            <v>12</v>
          </cell>
          <cell r="B14">
            <v>24</v>
          </cell>
          <cell r="C14">
            <v>1</v>
          </cell>
          <cell r="D14" t="str">
            <v>臺中市華盛頓高中</v>
          </cell>
          <cell r="E14" t="str">
            <v>詹子葳</v>
          </cell>
        </row>
        <row r="15">
          <cell r="A15">
            <v>13</v>
          </cell>
          <cell r="B15">
            <v>16</v>
          </cell>
          <cell r="C15">
            <v>1</v>
          </cell>
          <cell r="D15" t="str">
            <v>新竹市新竹女中</v>
          </cell>
          <cell r="E15" t="str">
            <v>張筑珺</v>
          </cell>
        </row>
        <row r="16">
          <cell r="A16">
            <v>14</v>
          </cell>
          <cell r="B16">
            <v>27</v>
          </cell>
          <cell r="D16" t="str">
            <v>臺北市南湖高中</v>
          </cell>
          <cell r="E16" t="str">
            <v>簡詩耘</v>
          </cell>
        </row>
        <row r="17">
          <cell r="A17">
            <v>15</v>
          </cell>
          <cell r="B17">
            <v>19</v>
          </cell>
          <cell r="C17">
            <v>1</v>
          </cell>
          <cell r="D17" t="str">
            <v>嘉義縣新港藝中</v>
          </cell>
          <cell r="E17" t="str">
            <v>羅純懿</v>
          </cell>
        </row>
        <row r="18">
          <cell r="A18">
            <v>16</v>
          </cell>
          <cell r="B18">
            <v>29</v>
          </cell>
          <cell r="C18">
            <v>3</v>
          </cell>
          <cell r="D18" t="str">
            <v>臺南市新豐高中</v>
          </cell>
          <cell r="E18" t="str">
            <v>許雅婷</v>
          </cell>
        </row>
        <row r="19">
          <cell r="A19">
            <v>17</v>
          </cell>
          <cell r="B19">
            <v>25</v>
          </cell>
          <cell r="C19">
            <v>1</v>
          </cell>
          <cell r="D19" t="str">
            <v>臺中市清水高中</v>
          </cell>
          <cell r="E19" t="str">
            <v>陳怡蓁</v>
          </cell>
        </row>
        <row r="20">
          <cell r="A20">
            <v>18</v>
          </cell>
          <cell r="B20">
            <v>5</v>
          </cell>
          <cell r="D20" t="str">
            <v>桃園縣復旦高中</v>
          </cell>
          <cell r="E20" t="str">
            <v>古培孜</v>
          </cell>
        </row>
        <row r="21">
          <cell r="A21">
            <v>19</v>
          </cell>
          <cell r="B21">
            <v>17</v>
          </cell>
          <cell r="C21">
            <v>1</v>
          </cell>
          <cell r="D21" t="str">
            <v>嘉義市東吳工家</v>
          </cell>
          <cell r="E21" t="str">
            <v>邱湘庭</v>
          </cell>
        </row>
        <row r="22">
          <cell r="A22">
            <v>20</v>
          </cell>
          <cell r="B22">
            <v>13</v>
          </cell>
          <cell r="D22" t="str">
            <v>新北市淡江高中</v>
          </cell>
          <cell r="E22" t="str">
            <v>黃郁雯</v>
          </cell>
        </row>
        <row r="23">
          <cell r="A23">
            <v>21</v>
          </cell>
          <cell r="B23">
            <v>28</v>
          </cell>
          <cell r="D23" t="str">
            <v>臺北市南湖高中</v>
          </cell>
          <cell r="E23" t="str">
            <v>邱祥晴</v>
          </cell>
        </row>
        <row r="24">
          <cell r="A24">
            <v>22</v>
          </cell>
          <cell r="B24">
            <v>20</v>
          </cell>
          <cell r="C24">
            <v>2</v>
          </cell>
          <cell r="D24" t="str">
            <v>彰化縣和美實校</v>
          </cell>
          <cell r="E24" t="str">
            <v>林宜寶</v>
          </cell>
        </row>
        <row r="25">
          <cell r="A25">
            <v>23</v>
          </cell>
          <cell r="B25">
            <v>8</v>
          </cell>
          <cell r="D25" t="str">
            <v>高雄市林園高中</v>
          </cell>
          <cell r="E25" t="str">
            <v>曾琬珺</v>
          </cell>
        </row>
        <row r="26">
          <cell r="A26">
            <v>24</v>
          </cell>
          <cell r="B26">
            <v>30</v>
          </cell>
          <cell r="D26" t="str">
            <v>臺南市新豐高中</v>
          </cell>
          <cell r="E26" t="str">
            <v>林珀璇</v>
          </cell>
        </row>
        <row r="27">
          <cell r="A27">
            <v>25</v>
          </cell>
          <cell r="B27">
            <v>9</v>
          </cell>
          <cell r="C27">
            <v>1</v>
          </cell>
          <cell r="D27" t="str">
            <v>高雄市樹德家商</v>
          </cell>
          <cell r="E27" t="str">
            <v>吳雅靜</v>
          </cell>
        </row>
        <row r="28">
          <cell r="A28">
            <v>26</v>
          </cell>
          <cell r="B28">
            <v>1</v>
          </cell>
          <cell r="C28">
            <v>1</v>
          </cell>
          <cell r="D28" t="str">
            <v>宜蘭縣蘭陽女中</v>
          </cell>
          <cell r="E28" t="str">
            <v>黃品淳</v>
          </cell>
        </row>
        <row r="29">
          <cell r="A29">
            <v>27</v>
          </cell>
          <cell r="B29">
            <v>21</v>
          </cell>
          <cell r="D29" t="str">
            <v>彰化縣和美實校</v>
          </cell>
          <cell r="E29" t="str">
            <v>張倢棻</v>
          </cell>
        </row>
        <row r="30">
          <cell r="A30">
            <v>28</v>
          </cell>
          <cell r="B30">
            <v>3</v>
          </cell>
          <cell r="C30">
            <v>1</v>
          </cell>
          <cell r="D30" t="str">
            <v>苗栗縣君毅高中</v>
          </cell>
          <cell r="E30" t="str">
            <v>林  芷</v>
          </cell>
        </row>
        <row r="31">
          <cell r="A31">
            <v>29</v>
          </cell>
          <cell r="B31">
            <v>11</v>
          </cell>
          <cell r="C31">
            <v>1</v>
          </cell>
          <cell r="D31" t="str">
            <v>新北市永平高中</v>
          </cell>
          <cell r="E31" t="str">
            <v>謝函諭</v>
          </cell>
        </row>
        <row r="32">
          <cell r="A32">
            <v>30</v>
          </cell>
          <cell r="B32">
            <v>26</v>
          </cell>
          <cell r="C32">
            <v>3</v>
          </cell>
          <cell r="D32" t="str">
            <v>臺北市南湖高中</v>
          </cell>
          <cell r="E32" t="str">
            <v>陳姲妡</v>
          </cell>
        </row>
        <row r="33">
          <cell r="A33">
            <v>31</v>
          </cell>
          <cell r="B33">
            <v>23</v>
          </cell>
          <cell r="C33">
            <v>1</v>
          </cell>
          <cell r="D33" t="str">
            <v>臺中市東山高中</v>
          </cell>
          <cell r="E33" t="str">
            <v>施惠萍</v>
          </cell>
        </row>
        <row r="34">
          <cell r="A34">
            <v>32</v>
          </cell>
          <cell r="B34">
            <v>14</v>
          </cell>
          <cell r="C34">
            <v>2</v>
          </cell>
          <cell r="D34" t="str">
            <v>新竹市香山高中</v>
          </cell>
          <cell r="E34" t="str">
            <v>賴奕儒</v>
          </cell>
        </row>
      </sheetData>
      <sheetData sheetId="10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</row>
        <row r="3">
          <cell r="A3">
            <v>1</v>
          </cell>
          <cell r="B3">
            <v>44</v>
          </cell>
          <cell r="C3">
            <v>3</v>
          </cell>
          <cell r="D3" t="str">
            <v>臺北市麗山國中</v>
          </cell>
          <cell r="E3" t="str">
            <v>陳君翔</v>
          </cell>
        </row>
        <row r="4">
          <cell r="A4">
            <v>2</v>
          </cell>
          <cell r="B4">
            <v>40</v>
          </cell>
          <cell r="C4">
            <v>1</v>
          </cell>
          <cell r="D4" t="str">
            <v>彰化縣彰化藝中</v>
          </cell>
          <cell r="E4" t="str">
            <v>莊博盛</v>
          </cell>
        </row>
        <row r="5">
          <cell r="A5">
            <v>3</v>
          </cell>
          <cell r="B5">
            <v>15</v>
          </cell>
          <cell r="C5">
            <v>3</v>
          </cell>
          <cell r="D5" t="str">
            <v>桃園縣桃園國中</v>
          </cell>
          <cell r="E5" t="str">
            <v>蔡睿峰</v>
          </cell>
        </row>
        <row r="6">
          <cell r="A6">
            <v>4</v>
          </cell>
          <cell r="B6">
            <v>50</v>
          </cell>
          <cell r="D6" t="str">
            <v>臺南市崑山高中</v>
          </cell>
          <cell r="E6" t="str">
            <v>譚吉倉</v>
          </cell>
        </row>
        <row r="7">
          <cell r="A7">
            <v>5</v>
          </cell>
          <cell r="B7">
            <v>23</v>
          </cell>
          <cell r="D7" t="str">
            <v>基隆市銘傳國中</v>
          </cell>
          <cell r="E7" t="str">
            <v>莫  崢</v>
          </cell>
        </row>
        <row r="8">
          <cell r="A8">
            <v>6</v>
          </cell>
          <cell r="B8">
            <v>5</v>
          </cell>
          <cell r="C8">
            <v>1</v>
          </cell>
          <cell r="D8" t="str">
            <v>花蓮縣花崗國中</v>
          </cell>
          <cell r="E8" t="str">
            <v>卓孝軍</v>
          </cell>
        </row>
        <row r="9">
          <cell r="A9">
            <v>7</v>
          </cell>
          <cell r="B9">
            <v>51</v>
          </cell>
          <cell r="C9">
            <v>1</v>
          </cell>
          <cell r="D9" t="str">
            <v>澎湖縣志清國中</v>
          </cell>
          <cell r="E9" t="str">
            <v>黃毓仁</v>
          </cell>
        </row>
        <row r="10">
          <cell r="A10">
            <v>8</v>
          </cell>
          <cell r="B10">
            <v>42</v>
          </cell>
          <cell r="C10">
            <v>2</v>
          </cell>
          <cell r="D10" t="str">
            <v>臺中市居仁國中</v>
          </cell>
          <cell r="E10" t="str">
            <v>黃上育</v>
          </cell>
        </row>
        <row r="11">
          <cell r="A11">
            <v>9</v>
          </cell>
          <cell r="B11">
            <v>32</v>
          </cell>
          <cell r="D11" t="str">
            <v>新竹市香山高中</v>
          </cell>
          <cell r="E11" t="str">
            <v>蔡耀展</v>
          </cell>
        </row>
        <row r="12">
          <cell r="A12">
            <v>10</v>
          </cell>
          <cell r="B12">
            <v>13</v>
          </cell>
          <cell r="C12">
            <v>2</v>
          </cell>
          <cell r="D12" t="str">
            <v>苗栗縣君毅高中</v>
          </cell>
          <cell r="E12" t="str">
            <v>邱品元</v>
          </cell>
        </row>
        <row r="13">
          <cell r="A13">
            <v>11</v>
          </cell>
          <cell r="B13">
            <v>4</v>
          </cell>
          <cell r="C13">
            <v>1</v>
          </cell>
          <cell r="D13" t="str">
            <v>花蓮縣玉里國中</v>
          </cell>
          <cell r="E13" t="str">
            <v>黃彥鈞</v>
          </cell>
        </row>
        <row r="14">
          <cell r="A14">
            <v>12</v>
          </cell>
          <cell r="B14">
            <v>3</v>
          </cell>
          <cell r="D14" t="str">
            <v>宜蘭縣中華國中</v>
          </cell>
          <cell r="E14" t="str">
            <v>劉承恩</v>
          </cell>
        </row>
        <row r="15">
          <cell r="A15">
            <v>13</v>
          </cell>
          <cell r="B15">
            <v>19</v>
          </cell>
          <cell r="C15">
            <v>1</v>
          </cell>
          <cell r="D15" t="str">
            <v>高雄市五福國中</v>
          </cell>
          <cell r="E15" t="str">
            <v>胡鐘文</v>
          </cell>
        </row>
        <row r="16">
          <cell r="A16">
            <v>14</v>
          </cell>
          <cell r="B16">
            <v>37</v>
          </cell>
          <cell r="C16">
            <v>1</v>
          </cell>
          <cell r="D16" t="str">
            <v>嘉義市蘭潭國中</v>
          </cell>
          <cell r="E16" t="str">
            <v>李伊生</v>
          </cell>
        </row>
        <row r="17">
          <cell r="A17">
            <v>15</v>
          </cell>
          <cell r="B17">
            <v>16</v>
          </cell>
          <cell r="D17" t="str">
            <v>桃園縣桃園國中</v>
          </cell>
          <cell r="E17" t="str">
            <v>姜威利</v>
          </cell>
        </row>
        <row r="18">
          <cell r="A18">
            <v>16</v>
          </cell>
          <cell r="B18">
            <v>31</v>
          </cell>
          <cell r="D18" t="str">
            <v>新竹市香山高中</v>
          </cell>
          <cell r="E18" t="str">
            <v>張維鈞</v>
          </cell>
        </row>
        <row r="19">
          <cell r="A19">
            <v>17</v>
          </cell>
          <cell r="B19">
            <v>45</v>
          </cell>
          <cell r="D19" t="str">
            <v>臺北市麗山國中</v>
          </cell>
          <cell r="E19" t="str">
            <v>周德灝</v>
          </cell>
        </row>
        <row r="20">
          <cell r="A20">
            <v>18</v>
          </cell>
          <cell r="B20">
            <v>49</v>
          </cell>
          <cell r="D20" t="str">
            <v>臺南市崑山高中</v>
          </cell>
          <cell r="E20" t="str">
            <v>林勇志</v>
          </cell>
        </row>
        <row r="21">
          <cell r="A21">
            <v>19</v>
          </cell>
          <cell r="B21">
            <v>2</v>
          </cell>
          <cell r="D21" t="str">
            <v>宜蘭縣中華國中</v>
          </cell>
          <cell r="E21" t="str">
            <v>林孟賢</v>
          </cell>
        </row>
        <row r="22">
          <cell r="A22">
            <v>20</v>
          </cell>
          <cell r="B22">
            <v>29</v>
          </cell>
          <cell r="C22">
            <v>1</v>
          </cell>
          <cell r="D22" t="str">
            <v>新北市新莊國中</v>
          </cell>
          <cell r="E22" t="str">
            <v>蔡政諺</v>
          </cell>
        </row>
        <row r="23">
          <cell r="A23">
            <v>21</v>
          </cell>
          <cell r="B23">
            <v>52</v>
          </cell>
          <cell r="C23">
            <v>1</v>
          </cell>
          <cell r="D23" t="str">
            <v>輪空</v>
          </cell>
        </row>
        <row r="24">
          <cell r="A24">
            <v>22</v>
          </cell>
          <cell r="B24">
            <v>20</v>
          </cell>
          <cell r="C24">
            <v>1</v>
          </cell>
          <cell r="D24" t="str">
            <v>高雄市福誠高中</v>
          </cell>
          <cell r="E24" t="str">
            <v>黃冠銓</v>
          </cell>
        </row>
        <row r="25">
          <cell r="A25">
            <v>23</v>
          </cell>
          <cell r="B25">
            <v>10</v>
          </cell>
          <cell r="C25">
            <v>1</v>
          </cell>
          <cell r="D25" t="str">
            <v>屏東縣內埔國中</v>
          </cell>
          <cell r="E25" t="str">
            <v>曾  望</v>
          </cell>
        </row>
        <row r="26">
          <cell r="A26">
            <v>24</v>
          </cell>
          <cell r="B26">
            <v>27</v>
          </cell>
          <cell r="C26">
            <v>2</v>
          </cell>
          <cell r="D26" t="str">
            <v>新北市海山高中</v>
          </cell>
          <cell r="E26" t="str">
            <v>陳彥衡</v>
          </cell>
        </row>
        <row r="27">
          <cell r="A27">
            <v>25</v>
          </cell>
          <cell r="B27">
            <v>9</v>
          </cell>
          <cell r="D27" t="str">
            <v>南投縣南投國中</v>
          </cell>
          <cell r="E27" t="str">
            <v>陳彥儒</v>
          </cell>
        </row>
        <row r="28">
          <cell r="A28">
            <v>26</v>
          </cell>
          <cell r="B28">
            <v>35</v>
          </cell>
          <cell r="D28" t="str">
            <v>新竹縣新埔國中</v>
          </cell>
          <cell r="E28" t="str">
            <v>江彥霖</v>
          </cell>
        </row>
        <row r="29">
          <cell r="A29">
            <v>27</v>
          </cell>
          <cell r="B29">
            <v>1</v>
          </cell>
          <cell r="C29">
            <v>3</v>
          </cell>
          <cell r="D29" t="str">
            <v>宜蘭縣中華國中</v>
          </cell>
          <cell r="E29" t="str">
            <v>林煥勳</v>
          </cell>
        </row>
        <row r="30">
          <cell r="A30">
            <v>28</v>
          </cell>
          <cell r="B30">
            <v>47</v>
          </cell>
          <cell r="C30">
            <v>1</v>
          </cell>
          <cell r="D30" t="str">
            <v>臺東縣寶桑國中</v>
          </cell>
          <cell r="E30" t="str">
            <v>陳威宏</v>
          </cell>
        </row>
        <row r="31">
          <cell r="A31">
            <v>29</v>
          </cell>
          <cell r="B31">
            <v>36</v>
          </cell>
          <cell r="C31">
            <v>1</v>
          </cell>
          <cell r="D31" t="str">
            <v>嘉義市北興國中</v>
          </cell>
          <cell r="E31" t="str">
            <v>劉仁紘</v>
          </cell>
        </row>
        <row r="32">
          <cell r="A32">
            <v>30</v>
          </cell>
          <cell r="B32">
            <v>34</v>
          </cell>
          <cell r="D32" t="str">
            <v>新竹縣新埔國中</v>
          </cell>
          <cell r="E32" t="str">
            <v>謝祐安</v>
          </cell>
        </row>
        <row r="33">
          <cell r="A33">
            <v>31</v>
          </cell>
          <cell r="B33">
            <v>39</v>
          </cell>
          <cell r="C33">
            <v>1</v>
          </cell>
          <cell r="D33" t="str">
            <v>彰化縣和美高中</v>
          </cell>
          <cell r="E33" t="str">
            <v>賴濬睿</v>
          </cell>
        </row>
        <row r="34">
          <cell r="A34">
            <v>32</v>
          </cell>
          <cell r="B34">
            <v>11</v>
          </cell>
          <cell r="C34">
            <v>1</v>
          </cell>
          <cell r="D34" t="str">
            <v>屏東縣至正國中</v>
          </cell>
          <cell r="E34" t="str">
            <v>吳彥霆</v>
          </cell>
        </row>
        <row r="35">
          <cell r="A35">
            <v>33</v>
          </cell>
          <cell r="B35">
            <v>22</v>
          </cell>
          <cell r="C35">
            <v>2</v>
          </cell>
          <cell r="D35" t="str">
            <v>基隆市銘傳國中</v>
          </cell>
          <cell r="E35" t="str">
            <v>黃紹愷</v>
          </cell>
        </row>
        <row r="36">
          <cell r="A36">
            <v>34</v>
          </cell>
          <cell r="B36">
            <v>38</v>
          </cell>
          <cell r="C36">
            <v>1</v>
          </cell>
          <cell r="D36" t="str">
            <v>嘉義市輔仁高中</v>
          </cell>
          <cell r="E36" t="str">
            <v>黃維胥</v>
          </cell>
        </row>
        <row r="37">
          <cell r="A37">
            <v>35</v>
          </cell>
          <cell r="B37">
            <v>14</v>
          </cell>
          <cell r="D37" t="str">
            <v>苗栗縣君毅高中</v>
          </cell>
          <cell r="E37" t="str">
            <v>陳柏輔</v>
          </cell>
        </row>
        <row r="38">
          <cell r="A38">
            <v>36</v>
          </cell>
          <cell r="B38">
            <v>7</v>
          </cell>
          <cell r="C38">
            <v>1</v>
          </cell>
          <cell r="D38" t="str">
            <v>南投縣竹山國中</v>
          </cell>
          <cell r="E38" t="str">
            <v>簡呈哲</v>
          </cell>
        </row>
        <row r="39">
          <cell r="A39">
            <v>37</v>
          </cell>
          <cell r="B39">
            <v>28</v>
          </cell>
          <cell r="D39" t="str">
            <v>新北市海山高中</v>
          </cell>
          <cell r="E39" t="str">
            <v>林坤忠</v>
          </cell>
        </row>
        <row r="40">
          <cell r="A40">
            <v>38</v>
          </cell>
          <cell r="B40">
            <v>18</v>
          </cell>
          <cell r="C40">
            <v>1</v>
          </cell>
          <cell r="D40" t="str">
            <v>高雄市中山國中</v>
          </cell>
          <cell r="E40" t="str">
            <v>邱政陽</v>
          </cell>
        </row>
        <row r="41">
          <cell r="A41">
            <v>39</v>
          </cell>
          <cell r="B41">
            <v>41</v>
          </cell>
          <cell r="C41">
            <v>1</v>
          </cell>
          <cell r="D41" t="str">
            <v>臺中市大華國中</v>
          </cell>
          <cell r="E41" t="str">
            <v>張友柏</v>
          </cell>
        </row>
        <row r="42">
          <cell r="A42">
            <v>40</v>
          </cell>
          <cell r="B42">
            <v>6</v>
          </cell>
          <cell r="C42">
            <v>1</v>
          </cell>
          <cell r="D42" t="str">
            <v>花蓮縣國風國中</v>
          </cell>
          <cell r="E42" t="str">
            <v>林子瑜</v>
          </cell>
        </row>
        <row r="43">
          <cell r="A43">
            <v>41</v>
          </cell>
          <cell r="B43">
            <v>30</v>
          </cell>
          <cell r="C43">
            <v>3</v>
          </cell>
          <cell r="D43" t="str">
            <v>新竹市香山高中</v>
          </cell>
          <cell r="E43" t="str">
            <v>彭柏鎰</v>
          </cell>
        </row>
        <row r="44">
          <cell r="A44">
            <v>42</v>
          </cell>
          <cell r="B44">
            <v>25</v>
          </cell>
          <cell r="C44">
            <v>1</v>
          </cell>
          <cell r="D44" t="str">
            <v>雲林縣斗六國中</v>
          </cell>
          <cell r="E44" t="str">
            <v>張盛維</v>
          </cell>
        </row>
        <row r="45">
          <cell r="A45">
            <v>43</v>
          </cell>
          <cell r="B45">
            <v>17</v>
          </cell>
          <cell r="D45" t="str">
            <v>桃園縣桃園國中</v>
          </cell>
          <cell r="E45" t="str">
            <v>孫富麒</v>
          </cell>
        </row>
        <row r="46">
          <cell r="A46">
            <v>44</v>
          </cell>
          <cell r="B46">
            <v>8</v>
          </cell>
          <cell r="C46">
            <v>2</v>
          </cell>
          <cell r="D46" t="str">
            <v>南投縣南投國中</v>
          </cell>
          <cell r="E46" t="str">
            <v>洪承偉</v>
          </cell>
        </row>
        <row r="47">
          <cell r="A47">
            <v>45</v>
          </cell>
          <cell r="B47">
            <v>26</v>
          </cell>
          <cell r="C47">
            <v>1</v>
          </cell>
          <cell r="D47" t="str">
            <v>雲林縣崇德國中</v>
          </cell>
          <cell r="E47" t="str">
            <v>周正豪</v>
          </cell>
        </row>
        <row r="48">
          <cell r="A48">
            <v>46</v>
          </cell>
          <cell r="B48">
            <v>48</v>
          </cell>
          <cell r="C48">
            <v>3</v>
          </cell>
          <cell r="D48" t="str">
            <v>臺南市崑山高中</v>
          </cell>
          <cell r="E48" t="str">
            <v>吳秉祐</v>
          </cell>
        </row>
        <row r="49">
          <cell r="A49">
            <v>47</v>
          </cell>
          <cell r="B49">
            <v>21</v>
          </cell>
          <cell r="C49">
            <v>1</v>
          </cell>
          <cell r="D49" t="str">
            <v>基隆市建德國中</v>
          </cell>
          <cell r="E49" t="str">
            <v>張少愷</v>
          </cell>
        </row>
        <row r="50">
          <cell r="A50">
            <v>48</v>
          </cell>
          <cell r="B50">
            <v>12</v>
          </cell>
          <cell r="C50">
            <v>1</v>
          </cell>
          <cell r="D50" t="str">
            <v>屏東縣里港國中</v>
          </cell>
          <cell r="E50" t="str">
            <v>龔修霆</v>
          </cell>
        </row>
        <row r="51">
          <cell r="A51">
            <v>49</v>
          </cell>
          <cell r="B51">
            <v>33</v>
          </cell>
          <cell r="C51">
            <v>3</v>
          </cell>
          <cell r="D51" t="str">
            <v>新竹縣新埔國中</v>
          </cell>
          <cell r="E51" t="str">
            <v>邱俊云</v>
          </cell>
        </row>
        <row r="52">
          <cell r="A52">
            <v>50</v>
          </cell>
          <cell r="B52">
            <v>24</v>
          </cell>
          <cell r="C52">
            <v>1</v>
          </cell>
          <cell r="D52" t="str">
            <v>雲林縣正心高中</v>
          </cell>
          <cell r="E52" t="str">
            <v>張盛榮</v>
          </cell>
        </row>
        <row r="53">
          <cell r="A53">
            <v>51</v>
          </cell>
          <cell r="B53">
            <v>46</v>
          </cell>
          <cell r="D53" t="str">
            <v>臺北市麗山國中</v>
          </cell>
          <cell r="E53" t="str">
            <v>林昀儒</v>
          </cell>
        </row>
        <row r="54">
          <cell r="A54">
            <v>52</v>
          </cell>
          <cell r="B54">
            <v>43</v>
          </cell>
          <cell r="D54" t="str">
            <v>臺中市居仁國中</v>
          </cell>
          <cell r="E54" t="str">
            <v>吳明夏</v>
          </cell>
        </row>
      </sheetData>
      <sheetData sheetId="11" refreshError="1">
        <row r="2">
          <cell r="A2" t="str">
            <v>籤號</v>
          </cell>
          <cell r="B2" t="str">
            <v>序號</v>
          </cell>
          <cell r="C2" t="str">
            <v>組數</v>
          </cell>
          <cell r="D2" t="str">
            <v>學校</v>
          </cell>
          <cell r="E2" t="str">
            <v>姓名</v>
          </cell>
        </row>
        <row r="3">
          <cell r="A3">
            <v>1</v>
          </cell>
          <cell r="B3">
            <v>13</v>
          </cell>
          <cell r="D3" t="str">
            <v>苗栗縣維真國中</v>
          </cell>
          <cell r="E3" t="str">
            <v>李幼芃</v>
          </cell>
        </row>
        <row r="4">
          <cell r="A4">
            <v>2</v>
          </cell>
          <cell r="B4">
            <v>23</v>
          </cell>
          <cell r="C4">
            <v>1</v>
          </cell>
          <cell r="D4" t="str">
            <v>新北市永平高中</v>
          </cell>
          <cell r="E4" t="str">
            <v>方思涵</v>
          </cell>
        </row>
        <row r="5">
          <cell r="A5">
            <v>3</v>
          </cell>
          <cell r="B5">
            <v>18</v>
          </cell>
          <cell r="C5">
            <v>1</v>
          </cell>
          <cell r="D5" t="str">
            <v>高雄市三民國中</v>
          </cell>
          <cell r="E5" t="str">
            <v>黃歆愉</v>
          </cell>
        </row>
        <row r="6">
          <cell r="A6">
            <v>4</v>
          </cell>
          <cell r="B6">
            <v>43</v>
          </cell>
          <cell r="D6" t="str">
            <v>臺南市忠孝國中</v>
          </cell>
          <cell r="E6" t="str">
            <v>方亭孋</v>
          </cell>
        </row>
        <row r="7">
          <cell r="A7">
            <v>5</v>
          </cell>
          <cell r="B7">
            <v>34</v>
          </cell>
          <cell r="C7">
            <v>1</v>
          </cell>
          <cell r="D7" t="str">
            <v>臺中市光復國中小</v>
          </cell>
          <cell r="E7" t="str">
            <v>段言豫</v>
          </cell>
        </row>
        <row r="8">
          <cell r="A8">
            <v>6</v>
          </cell>
          <cell r="B8">
            <v>27</v>
          </cell>
          <cell r="D8" t="str">
            <v>新竹市香山高中</v>
          </cell>
          <cell r="E8" t="str">
            <v>徐語柔</v>
          </cell>
        </row>
        <row r="9">
          <cell r="A9">
            <v>7</v>
          </cell>
          <cell r="B9">
            <v>4</v>
          </cell>
          <cell r="D9" t="str">
            <v>花蓮縣花崗國中</v>
          </cell>
          <cell r="E9" t="str">
            <v>官佩伶</v>
          </cell>
        </row>
        <row r="10">
          <cell r="A10">
            <v>8</v>
          </cell>
          <cell r="B10">
            <v>22</v>
          </cell>
          <cell r="C10">
            <v>1</v>
          </cell>
          <cell r="D10" t="str">
            <v>雲林縣建國國中</v>
          </cell>
          <cell r="E10" t="str">
            <v>林珊如</v>
          </cell>
        </row>
        <row r="11">
          <cell r="A11">
            <v>9</v>
          </cell>
          <cell r="B11">
            <v>5</v>
          </cell>
          <cell r="C11">
            <v>1</v>
          </cell>
          <cell r="D11" t="str">
            <v>金門縣金沙國中</v>
          </cell>
          <cell r="E11" t="str">
            <v>黃之筠</v>
          </cell>
        </row>
        <row r="12">
          <cell r="A12">
            <v>10</v>
          </cell>
          <cell r="B12">
            <v>16</v>
          </cell>
          <cell r="C12">
            <v>2</v>
          </cell>
          <cell r="D12" t="str">
            <v>桃園縣中壢國中</v>
          </cell>
          <cell r="E12" t="str">
            <v>羅巧臻</v>
          </cell>
        </row>
        <row r="13">
          <cell r="A13">
            <v>11</v>
          </cell>
          <cell r="B13">
            <v>38</v>
          </cell>
          <cell r="C13">
            <v>2</v>
          </cell>
          <cell r="D13" t="str">
            <v>臺北市麗山國中</v>
          </cell>
          <cell r="E13" t="str">
            <v>陳郁玟</v>
          </cell>
        </row>
        <row r="14">
          <cell r="A14">
            <v>12</v>
          </cell>
          <cell r="B14">
            <v>31</v>
          </cell>
          <cell r="C14">
            <v>1</v>
          </cell>
          <cell r="D14" t="str">
            <v>彰化縣大同國中</v>
          </cell>
          <cell r="E14" t="str">
            <v>李恬恬</v>
          </cell>
        </row>
        <row r="15">
          <cell r="A15">
            <v>13</v>
          </cell>
          <cell r="B15">
            <v>7</v>
          </cell>
          <cell r="D15" t="str">
            <v>南投縣南投國中</v>
          </cell>
          <cell r="E15" t="str">
            <v>林卉庭</v>
          </cell>
        </row>
        <row r="16">
          <cell r="A16">
            <v>14</v>
          </cell>
          <cell r="B16">
            <v>14</v>
          </cell>
          <cell r="D16" t="str">
            <v>苗栗縣維真國中</v>
          </cell>
          <cell r="E16" t="str">
            <v>邱玫甄</v>
          </cell>
        </row>
        <row r="17">
          <cell r="A17">
            <v>15</v>
          </cell>
          <cell r="B17">
            <v>24</v>
          </cell>
          <cell r="C17">
            <v>2</v>
          </cell>
          <cell r="D17" t="str">
            <v>新北市淡江高中</v>
          </cell>
          <cell r="E17" t="str">
            <v>顏琳真</v>
          </cell>
        </row>
        <row r="18">
          <cell r="A18">
            <v>16</v>
          </cell>
          <cell r="B18">
            <v>20</v>
          </cell>
          <cell r="C18">
            <v>1</v>
          </cell>
          <cell r="D18" t="str">
            <v>高雄市林園高中</v>
          </cell>
          <cell r="E18" t="str">
            <v>黃炫淳</v>
          </cell>
        </row>
        <row r="19">
          <cell r="A19">
            <v>17</v>
          </cell>
          <cell r="B19">
            <v>11</v>
          </cell>
          <cell r="C19">
            <v>1</v>
          </cell>
          <cell r="D19" t="str">
            <v>屏東縣琉球國中</v>
          </cell>
          <cell r="E19" t="str">
            <v>蔡珮綺</v>
          </cell>
        </row>
        <row r="20">
          <cell r="A20">
            <v>18</v>
          </cell>
          <cell r="B20">
            <v>36</v>
          </cell>
          <cell r="C20">
            <v>1</v>
          </cell>
          <cell r="D20" t="str">
            <v>臺中市明道高中</v>
          </cell>
          <cell r="E20" t="str">
            <v>江至雅</v>
          </cell>
        </row>
        <row r="21">
          <cell r="A21">
            <v>19</v>
          </cell>
          <cell r="B21">
            <v>40</v>
          </cell>
          <cell r="C21">
            <v>1</v>
          </cell>
          <cell r="D21" t="str">
            <v>臺東縣桃源國中</v>
          </cell>
          <cell r="E21" t="str">
            <v>邱慧玟</v>
          </cell>
        </row>
        <row r="22">
          <cell r="A22">
            <v>20</v>
          </cell>
          <cell r="B22">
            <v>28</v>
          </cell>
          <cell r="D22" t="str">
            <v>新竹市香山高中</v>
          </cell>
          <cell r="E22" t="str">
            <v>劉槿瑢</v>
          </cell>
        </row>
        <row r="23">
          <cell r="A23">
            <v>21</v>
          </cell>
          <cell r="B23">
            <v>9</v>
          </cell>
          <cell r="C23">
            <v>2</v>
          </cell>
          <cell r="D23" t="str">
            <v>屏東縣明正國中</v>
          </cell>
          <cell r="E23" t="str">
            <v>黃  音</v>
          </cell>
        </row>
        <row r="24">
          <cell r="A24">
            <v>22</v>
          </cell>
          <cell r="B24">
            <v>15</v>
          </cell>
          <cell r="C24">
            <v>1</v>
          </cell>
          <cell r="D24" t="str">
            <v>桃園縣復旦高中</v>
          </cell>
          <cell r="E24" t="str">
            <v>黃姝寧</v>
          </cell>
        </row>
        <row r="25">
          <cell r="A25">
            <v>23</v>
          </cell>
          <cell r="B25">
            <v>12</v>
          </cell>
          <cell r="C25">
            <v>3</v>
          </cell>
          <cell r="D25" t="str">
            <v>苗栗縣維真國中</v>
          </cell>
          <cell r="E25" t="str">
            <v>洪  虹</v>
          </cell>
        </row>
        <row r="26">
          <cell r="A26">
            <v>24</v>
          </cell>
          <cell r="B26">
            <v>17</v>
          </cell>
          <cell r="D26" t="str">
            <v>桃園縣中壢國中</v>
          </cell>
          <cell r="E26" t="str">
            <v>孫禧世</v>
          </cell>
        </row>
        <row r="27">
          <cell r="A27">
            <v>25</v>
          </cell>
          <cell r="B27">
            <v>26</v>
          </cell>
          <cell r="C27">
            <v>3</v>
          </cell>
          <cell r="D27" t="str">
            <v>新竹市香山高中</v>
          </cell>
          <cell r="E27" t="str">
            <v>莊晴涵</v>
          </cell>
        </row>
        <row r="28">
          <cell r="A28">
            <v>26</v>
          </cell>
          <cell r="B28">
            <v>2</v>
          </cell>
          <cell r="C28">
            <v>1</v>
          </cell>
          <cell r="D28" t="str">
            <v>宜蘭縣壯圍國中</v>
          </cell>
          <cell r="E28" t="str">
            <v>黃羽璿</v>
          </cell>
        </row>
        <row r="29">
          <cell r="A29">
            <v>27</v>
          </cell>
          <cell r="B29">
            <v>32</v>
          </cell>
          <cell r="C29">
            <v>1</v>
          </cell>
          <cell r="D29" t="str">
            <v>彰化縣和美高中</v>
          </cell>
          <cell r="E29" t="str">
            <v>陳  薇</v>
          </cell>
        </row>
        <row r="30">
          <cell r="A30">
            <v>28</v>
          </cell>
          <cell r="B30">
            <v>33</v>
          </cell>
          <cell r="C30">
            <v>1</v>
          </cell>
          <cell r="D30" t="str">
            <v>彰化縣彰化藝中</v>
          </cell>
          <cell r="E30" t="str">
            <v>林念慈</v>
          </cell>
        </row>
        <row r="31">
          <cell r="A31">
            <v>29</v>
          </cell>
          <cell r="B31">
            <v>42</v>
          </cell>
          <cell r="C31">
            <v>3</v>
          </cell>
          <cell r="D31" t="str">
            <v>臺南市忠孝國中</v>
          </cell>
          <cell r="E31" t="str">
            <v>胡滋紜</v>
          </cell>
        </row>
        <row r="32">
          <cell r="A32">
            <v>30</v>
          </cell>
          <cell r="B32">
            <v>37</v>
          </cell>
          <cell r="C32">
            <v>1</v>
          </cell>
          <cell r="D32" t="str">
            <v>臺北市南門國中</v>
          </cell>
          <cell r="E32" t="str">
            <v>蔡育勤</v>
          </cell>
        </row>
        <row r="33">
          <cell r="A33">
            <v>31</v>
          </cell>
          <cell r="B33">
            <v>41</v>
          </cell>
          <cell r="C33">
            <v>1</v>
          </cell>
          <cell r="D33" t="str">
            <v>臺東縣新生國中</v>
          </cell>
          <cell r="E33" t="str">
            <v>郭姿伶</v>
          </cell>
        </row>
        <row r="34">
          <cell r="A34">
            <v>32</v>
          </cell>
          <cell r="B34">
            <v>1</v>
          </cell>
          <cell r="C34">
            <v>1</v>
          </cell>
          <cell r="D34" t="str">
            <v>宜蘭縣中華國中</v>
          </cell>
          <cell r="E34" t="str">
            <v>宋若安</v>
          </cell>
        </row>
        <row r="35">
          <cell r="A35">
            <v>33</v>
          </cell>
          <cell r="B35">
            <v>19</v>
          </cell>
          <cell r="C35">
            <v>1</v>
          </cell>
          <cell r="D35" t="str">
            <v>高雄市五福國中</v>
          </cell>
          <cell r="E35" t="str">
            <v>古沛潔</v>
          </cell>
        </row>
        <row r="36">
          <cell r="A36">
            <v>34</v>
          </cell>
          <cell r="B36">
            <v>29</v>
          </cell>
          <cell r="C36">
            <v>1</v>
          </cell>
          <cell r="D36" t="str">
            <v>嘉義市嘉義國中</v>
          </cell>
          <cell r="E36" t="str">
            <v>陳玠璇</v>
          </cell>
        </row>
        <row r="37">
          <cell r="A37">
            <v>35</v>
          </cell>
          <cell r="B37">
            <v>25</v>
          </cell>
          <cell r="D37" t="str">
            <v>新北市淡江高中</v>
          </cell>
          <cell r="E37" t="str">
            <v>蘇珮綾</v>
          </cell>
        </row>
        <row r="38">
          <cell r="A38">
            <v>36</v>
          </cell>
          <cell r="B38">
            <v>6</v>
          </cell>
          <cell r="C38">
            <v>2</v>
          </cell>
          <cell r="D38" t="str">
            <v>南投縣南投國中</v>
          </cell>
          <cell r="E38" t="str">
            <v>古佩錡</v>
          </cell>
        </row>
        <row r="39">
          <cell r="A39">
            <v>37</v>
          </cell>
          <cell r="B39">
            <v>10</v>
          </cell>
          <cell r="D39" t="str">
            <v>屏東縣明正國中</v>
          </cell>
          <cell r="E39" t="str">
            <v>陳維欣</v>
          </cell>
        </row>
        <row r="40">
          <cell r="A40">
            <v>38</v>
          </cell>
          <cell r="B40">
            <v>21</v>
          </cell>
          <cell r="C40">
            <v>1</v>
          </cell>
          <cell r="D40" t="str">
            <v>基隆市銘傳國中</v>
          </cell>
          <cell r="E40" t="str">
            <v>許淮瑜</v>
          </cell>
        </row>
        <row r="41">
          <cell r="A41">
            <v>39</v>
          </cell>
          <cell r="B41">
            <v>39</v>
          </cell>
          <cell r="D41" t="str">
            <v>臺北市麗山國中</v>
          </cell>
          <cell r="E41" t="str">
            <v>韓芸珊</v>
          </cell>
        </row>
        <row r="42">
          <cell r="A42">
            <v>40</v>
          </cell>
          <cell r="B42">
            <v>30</v>
          </cell>
          <cell r="C42">
            <v>1</v>
          </cell>
          <cell r="D42" t="str">
            <v>嘉義縣協同高中</v>
          </cell>
          <cell r="E42" t="str">
            <v>張愛妮</v>
          </cell>
        </row>
        <row r="43">
          <cell r="A43">
            <v>41</v>
          </cell>
          <cell r="B43">
            <v>3</v>
          </cell>
          <cell r="C43">
            <v>2</v>
          </cell>
          <cell r="D43" t="str">
            <v>花蓮縣花崗國中</v>
          </cell>
          <cell r="E43" t="str">
            <v>廖苹宇</v>
          </cell>
        </row>
        <row r="44">
          <cell r="A44">
            <v>42</v>
          </cell>
          <cell r="B44">
            <v>44</v>
          </cell>
          <cell r="D44" t="str">
            <v>臺南市忠孝國中</v>
          </cell>
          <cell r="E44" t="str">
            <v>楊琇淩</v>
          </cell>
        </row>
        <row r="45">
          <cell r="A45">
            <v>43</v>
          </cell>
          <cell r="B45">
            <v>8</v>
          </cell>
          <cell r="C45">
            <v>1</v>
          </cell>
          <cell r="D45" t="str">
            <v>南投縣國姓國中</v>
          </cell>
          <cell r="E45" t="str">
            <v>蕭鈺庭</v>
          </cell>
        </row>
        <row r="46">
          <cell r="A46">
            <v>44</v>
          </cell>
          <cell r="B46">
            <v>35</v>
          </cell>
          <cell r="C46">
            <v>1</v>
          </cell>
          <cell r="D46" t="str">
            <v>臺中市光復國中小</v>
          </cell>
          <cell r="E46" t="str">
            <v>陳芃伃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高男團"/>
      <sheetName val="高女團"/>
      <sheetName val="國男團"/>
      <sheetName val="國女團"/>
      <sheetName val="高男雙"/>
      <sheetName val="高女雙"/>
      <sheetName val="國男雙"/>
      <sheetName val="國女雙"/>
      <sheetName val="高男單"/>
      <sheetName val="高女單"/>
      <sheetName val="國男單"/>
      <sheetName val="國女單"/>
    </sheetNames>
    <sheetDataSet>
      <sheetData sheetId="0">
        <row r="5">
          <cell r="M5">
            <v>3</v>
          </cell>
          <cell r="O5">
            <v>0</v>
          </cell>
          <cell r="Y5">
            <v>2</v>
          </cell>
        </row>
        <row r="6">
          <cell r="M6">
            <v>0</v>
          </cell>
          <cell r="O6">
            <v>3</v>
          </cell>
          <cell r="Y6">
            <v>5</v>
          </cell>
        </row>
        <row r="7">
          <cell r="M7">
            <v>0</v>
          </cell>
          <cell r="O7">
            <v>3</v>
          </cell>
          <cell r="Y7">
            <v>7</v>
          </cell>
        </row>
        <row r="8">
          <cell r="M8">
            <v>3</v>
          </cell>
          <cell r="O8">
            <v>0</v>
          </cell>
          <cell r="Y8">
            <v>8</v>
          </cell>
        </row>
        <row r="9">
          <cell r="M9">
            <v>2</v>
          </cell>
          <cell r="O9">
            <v>3</v>
          </cell>
          <cell r="Y9">
            <v>11</v>
          </cell>
        </row>
        <row r="10">
          <cell r="M10">
            <v>0</v>
          </cell>
          <cell r="O10">
            <v>3</v>
          </cell>
          <cell r="Y10">
            <v>13</v>
          </cell>
        </row>
        <row r="11">
          <cell r="M11">
            <v>1</v>
          </cell>
          <cell r="O11">
            <v>3</v>
          </cell>
          <cell r="Y11">
            <v>17</v>
          </cell>
        </row>
        <row r="12">
          <cell r="M12">
            <v>3</v>
          </cell>
          <cell r="O12">
            <v>2</v>
          </cell>
          <cell r="Y12">
            <v>18</v>
          </cell>
        </row>
        <row r="13">
          <cell r="M13">
            <v>0</v>
          </cell>
          <cell r="O13">
            <v>3</v>
          </cell>
          <cell r="Y13">
            <v>21</v>
          </cell>
        </row>
        <row r="14">
          <cell r="M14">
            <v>1</v>
          </cell>
          <cell r="O14">
            <v>3</v>
          </cell>
          <cell r="Y14">
            <v>23</v>
          </cell>
        </row>
        <row r="15">
          <cell r="M15">
            <v>3</v>
          </cell>
          <cell r="O15">
            <v>0</v>
          </cell>
          <cell r="Y15">
            <v>24</v>
          </cell>
        </row>
        <row r="16">
          <cell r="M16">
            <v>0</v>
          </cell>
          <cell r="O16">
            <v>3</v>
          </cell>
          <cell r="Y16">
            <v>27</v>
          </cell>
        </row>
        <row r="17">
          <cell r="M17">
            <v>3</v>
          </cell>
          <cell r="O17">
            <v>0</v>
          </cell>
          <cell r="Y17">
            <v>1</v>
          </cell>
        </row>
        <row r="18">
          <cell r="M18">
            <v>0</v>
          </cell>
          <cell r="O18">
            <v>3</v>
          </cell>
          <cell r="Y18">
            <v>7</v>
          </cell>
        </row>
        <row r="19">
          <cell r="M19">
            <v>3</v>
          </cell>
          <cell r="O19">
            <v>0</v>
          </cell>
          <cell r="Y19">
            <v>8</v>
          </cell>
        </row>
        <row r="20">
          <cell r="M20">
            <v>1</v>
          </cell>
          <cell r="O20">
            <v>3</v>
          </cell>
          <cell r="Y20">
            <v>14</v>
          </cell>
        </row>
        <row r="21">
          <cell r="M21">
            <v>3</v>
          </cell>
          <cell r="O21">
            <v>0</v>
          </cell>
          <cell r="Y21">
            <v>15</v>
          </cell>
        </row>
        <row r="22">
          <cell r="M22">
            <v>0</v>
          </cell>
          <cell r="O22">
            <v>3</v>
          </cell>
          <cell r="Y22">
            <v>21</v>
          </cell>
        </row>
        <row r="23">
          <cell r="M23">
            <v>3</v>
          </cell>
          <cell r="O23">
            <v>0</v>
          </cell>
          <cell r="Y23">
            <v>23</v>
          </cell>
        </row>
        <row r="24">
          <cell r="M24">
            <v>1</v>
          </cell>
          <cell r="O24">
            <v>3</v>
          </cell>
          <cell r="Y24">
            <v>28</v>
          </cell>
        </row>
        <row r="25">
          <cell r="M25">
            <v>3</v>
          </cell>
          <cell r="O25">
            <v>0</v>
          </cell>
          <cell r="Y25">
            <v>1</v>
          </cell>
        </row>
        <row r="26">
          <cell r="M26">
            <v>0</v>
          </cell>
          <cell r="O26">
            <v>3</v>
          </cell>
          <cell r="Y26">
            <v>14</v>
          </cell>
        </row>
        <row r="27">
          <cell r="M27">
            <v>3</v>
          </cell>
          <cell r="O27">
            <v>1</v>
          </cell>
          <cell r="Y27">
            <v>15</v>
          </cell>
        </row>
        <row r="28">
          <cell r="M28">
            <v>0</v>
          </cell>
          <cell r="O28">
            <v>3</v>
          </cell>
          <cell r="Y28">
            <v>28</v>
          </cell>
        </row>
        <row r="29">
          <cell r="M29">
            <v>3</v>
          </cell>
          <cell r="O29">
            <v>1</v>
          </cell>
          <cell r="Y29">
            <v>1</v>
          </cell>
        </row>
        <row r="30">
          <cell r="M30">
            <v>3</v>
          </cell>
          <cell r="O30">
            <v>0</v>
          </cell>
          <cell r="Y30">
            <v>15</v>
          </cell>
        </row>
        <row r="42">
          <cell r="M42">
            <v>3</v>
          </cell>
          <cell r="O42">
            <v>0</v>
          </cell>
        </row>
        <row r="43">
          <cell r="M43">
            <v>0</v>
          </cell>
          <cell r="O43">
            <v>3</v>
          </cell>
        </row>
        <row r="44">
          <cell r="M44">
            <v>3</v>
          </cell>
          <cell r="O44">
            <v>2</v>
          </cell>
        </row>
        <row r="45">
          <cell r="M45">
            <v>3</v>
          </cell>
          <cell r="O45">
            <v>1</v>
          </cell>
        </row>
        <row r="46">
          <cell r="M46">
            <v>3</v>
          </cell>
          <cell r="O46">
            <v>2</v>
          </cell>
        </row>
        <row r="47">
          <cell r="M47">
            <v>3</v>
          </cell>
          <cell r="O47">
            <v>0</v>
          </cell>
          <cell r="Y47">
            <v>4</v>
          </cell>
        </row>
        <row r="48">
          <cell r="M48">
            <v>3</v>
          </cell>
          <cell r="O48">
            <v>1</v>
          </cell>
          <cell r="Y48">
            <v>7</v>
          </cell>
        </row>
        <row r="49">
          <cell r="M49">
            <v>3</v>
          </cell>
          <cell r="O49">
            <v>2</v>
          </cell>
        </row>
        <row r="50">
          <cell r="M50">
            <v>0</v>
          </cell>
          <cell r="O50">
            <v>3</v>
          </cell>
        </row>
        <row r="51">
          <cell r="M51">
            <v>1</v>
          </cell>
          <cell r="O51">
            <v>3</v>
          </cell>
        </row>
        <row r="52">
          <cell r="M52">
            <v>0</v>
          </cell>
          <cell r="O52">
            <v>3</v>
          </cell>
        </row>
        <row r="53">
          <cell r="M53">
            <v>0</v>
          </cell>
          <cell r="O53">
            <v>3</v>
          </cell>
        </row>
        <row r="54">
          <cell r="M54">
            <v>0</v>
          </cell>
          <cell r="O54">
            <v>3</v>
          </cell>
          <cell r="Y54">
            <v>4</v>
          </cell>
        </row>
        <row r="55">
          <cell r="M55">
            <v>3</v>
          </cell>
          <cell r="O55">
            <v>1</v>
          </cell>
          <cell r="Y55">
            <v>7</v>
          </cell>
        </row>
        <row r="56">
          <cell r="M56">
            <v>1</v>
          </cell>
          <cell r="O56">
            <v>3</v>
          </cell>
          <cell r="Y56">
            <v>18</v>
          </cell>
        </row>
        <row r="57">
          <cell r="M57">
            <v>0</v>
          </cell>
          <cell r="O57">
            <v>3</v>
          </cell>
          <cell r="Y57">
            <v>23</v>
          </cell>
        </row>
        <row r="58">
          <cell r="M58">
            <v>3</v>
          </cell>
          <cell r="O58">
            <v>1</v>
          </cell>
          <cell r="Y58">
            <v>1</v>
          </cell>
        </row>
        <row r="59">
          <cell r="M59">
            <v>0</v>
          </cell>
          <cell r="O59">
            <v>3</v>
          </cell>
          <cell r="Y59">
            <v>12</v>
          </cell>
        </row>
        <row r="60">
          <cell r="M60">
            <v>3</v>
          </cell>
          <cell r="O60">
            <v>0</v>
          </cell>
          <cell r="Y60">
            <v>13</v>
          </cell>
        </row>
        <row r="61">
          <cell r="M61">
            <v>3</v>
          </cell>
          <cell r="O61">
            <v>1</v>
          </cell>
        </row>
        <row r="62">
          <cell r="M62">
            <v>0</v>
          </cell>
          <cell r="O62">
            <v>3</v>
          </cell>
          <cell r="Y62">
            <v>12</v>
          </cell>
        </row>
        <row r="63">
          <cell r="M63">
            <v>0</v>
          </cell>
          <cell r="O63">
            <v>3</v>
          </cell>
          <cell r="Y63">
            <v>23</v>
          </cell>
        </row>
        <row r="82">
          <cell r="M82">
            <v>0</v>
          </cell>
          <cell r="O82">
            <v>0</v>
          </cell>
          <cell r="Y82" t="str">
            <v/>
          </cell>
          <cell r="Z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  <cell r="Z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  <cell r="Z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  <cell r="Z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  <cell r="Z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  <cell r="Z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  <cell r="Z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  <cell r="Z89" t="str">
            <v/>
          </cell>
        </row>
        <row r="90">
          <cell r="M90">
            <v>0</v>
          </cell>
          <cell r="O90">
            <v>0</v>
          </cell>
        </row>
        <row r="91">
          <cell r="M91">
            <v>0</v>
          </cell>
          <cell r="O91">
            <v>0</v>
          </cell>
        </row>
        <row r="92">
          <cell r="M92">
            <v>0</v>
          </cell>
          <cell r="O92">
            <v>0</v>
          </cell>
        </row>
        <row r="93">
          <cell r="M93">
            <v>0</v>
          </cell>
          <cell r="O93">
            <v>0</v>
          </cell>
        </row>
      </sheetData>
      <sheetData sheetId="1">
        <row r="5">
          <cell r="M5">
            <v>3</v>
          </cell>
          <cell r="O5">
            <v>0</v>
          </cell>
          <cell r="Y5">
            <v>1</v>
          </cell>
        </row>
        <row r="6">
          <cell r="M6">
            <v>0</v>
          </cell>
          <cell r="O6">
            <v>3</v>
          </cell>
          <cell r="Y6">
            <v>4</v>
          </cell>
        </row>
        <row r="7">
          <cell r="M7">
            <v>3</v>
          </cell>
          <cell r="O7">
            <v>1</v>
          </cell>
          <cell r="Y7">
            <v>5</v>
          </cell>
        </row>
        <row r="8">
          <cell r="M8">
            <v>1</v>
          </cell>
          <cell r="O8">
            <v>3</v>
          </cell>
          <cell r="Y8">
            <v>8</v>
          </cell>
        </row>
        <row r="9">
          <cell r="M9">
            <v>3</v>
          </cell>
          <cell r="O9">
            <v>0</v>
          </cell>
          <cell r="Y9">
            <v>9</v>
          </cell>
        </row>
        <row r="10">
          <cell r="M10">
            <v>1</v>
          </cell>
          <cell r="O10">
            <v>3</v>
          </cell>
          <cell r="Y10">
            <v>12</v>
          </cell>
        </row>
        <row r="11">
          <cell r="M11">
            <v>0</v>
          </cell>
          <cell r="O11">
            <v>3</v>
          </cell>
          <cell r="Y11">
            <v>14</v>
          </cell>
        </row>
        <row r="12">
          <cell r="M12">
            <v>0</v>
          </cell>
          <cell r="O12">
            <v>3</v>
          </cell>
          <cell r="Y12">
            <v>16</v>
          </cell>
        </row>
        <row r="13">
          <cell r="M13">
            <v>3</v>
          </cell>
          <cell r="O13">
            <v>0</v>
          </cell>
          <cell r="Y13">
            <v>1</v>
          </cell>
        </row>
        <row r="14">
          <cell r="M14">
            <v>2</v>
          </cell>
          <cell r="O14">
            <v>3</v>
          </cell>
          <cell r="Y14">
            <v>8</v>
          </cell>
        </row>
        <row r="15">
          <cell r="M15">
            <v>3</v>
          </cell>
          <cell r="O15">
            <v>1</v>
          </cell>
          <cell r="Y15">
            <v>9</v>
          </cell>
        </row>
        <row r="16">
          <cell r="M16">
            <v>0</v>
          </cell>
          <cell r="O16">
            <v>3</v>
          </cell>
          <cell r="Y16">
            <v>16</v>
          </cell>
        </row>
        <row r="17">
          <cell r="M17">
            <v>3</v>
          </cell>
          <cell r="O17">
            <v>0</v>
          </cell>
          <cell r="Y17">
            <v>1</v>
          </cell>
        </row>
        <row r="18">
          <cell r="M18">
            <v>1</v>
          </cell>
          <cell r="O18">
            <v>3</v>
          </cell>
          <cell r="Y18">
            <v>16</v>
          </cell>
        </row>
        <row r="41">
          <cell r="M41">
            <v>0</v>
          </cell>
          <cell r="O41">
            <v>3</v>
          </cell>
          <cell r="Y41">
            <v>3</v>
          </cell>
        </row>
        <row r="42">
          <cell r="M42">
            <v>3</v>
          </cell>
          <cell r="O42">
            <v>0</v>
          </cell>
          <cell r="Y42">
            <v>4</v>
          </cell>
        </row>
        <row r="43">
          <cell r="M43">
            <v>0</v>
          </cell>
          <cell r="O43">
            <v>3</v>
          </cell>
          <cell r="Y43">
            <v>9</v>
          </cell>
        </row>
        <row r="44">
          <cell r="M44">
            <v>3</v>
          </cell>
          <cell r="O44">
            <v>0</v>
          </cell>
          <cell r="Y44">
            <v>10</v>
          </cell>
        </row>
        <row r="45">
          <cell r="M45">
            <v>1</v>
          </cell>
          <cell r="O45">
            <v>3</v>
          </cell>
          <cell r="Y45">
            <v>3</v>
          </cell>
        </row>
        <row r="46">
          <cell r="M46">
            <v>1</v>
          </cell>
          <cell r="O46">
            <v>3</v>
          </cell>
          <cell r="Y46">
            <v>6</v>
          </cell>
        </row>
        <row r="47">
          <cell r="M47">
            <v>3</v>
          </cell>
          <cell r="O47">
            <v>0</v>
          </cell>
          <cell r="Y47">
            <v>7</v>
          </cell>
        </row>
        <row r="48">
          <cell r="M48">
            <v>0</v>
          </cell>
          <cell r="O48">
            <v>3</v>
          </cell>
          <cell r="Y48">
            <v>12</v>
          </cell>
        </row>
        <row r="49">
          <cell r="M49">
            <v>3</v>
          </cell>
          <cell r="O49">
            <v>0</v>
          </cell>
          <cell r="Y49">
            <v>3</v>
          </cell>
        </row>
        <row r="50">
          <cell r="M50">
            <v>0</v>
          </cell>
          <cell r="O50">
            <v>3</v>
          </cell>
          <cell r="Y50">
            <v>12</v>
          </cell>
        </row>
        <row r="81">
          <cell r="M81">
            <v>0</v>
          </cell>
          <cell r="O81">
            <v>0</v>
          </cell>
          <cell r="Y81" t="str">
            <v/>
          </cell>
          <cell r="Z81" t="str">
            <v/>
          </cell>
        </row>
        <row r="82">
          <cell r="M82">
            <v>0</v>
          </cell>
          <cell r="O82">
            <v>0</v>
          </cell>
          <cell r="Y82" t="str">
            <v/>
          </cell>
          <cell r="Z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  <cell r="Z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  <cell r="Z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  <cell r="Z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  <cell r="Z88" t="str">
            <v/>
          </cell>
        </row>
        <row r="89">
          <cell r="M89">
            <v>0</v>
          </cell>
          <cell r="O89">
            <v>0</v>
          </cell>
        </row>
        <row r="90">
          <cell r="M90">
            <v>0</v>
          </cell>
          <cell r="O90">
            <v>0</v>
          </cell>
        </row>
        <row r="91">
          <cell r="M91">
            <v>0</v>
          </cell>
          <cell r="O91">
            <v>0</v>
          </cell>
        </row>
      </sheetData>
      <sheetData sheetId="2">
        <row r="5">
          <cell r="M5">
            <v>0</v>
          </cell>
          <cell r="O5">
            <v>3</v>
          </cell>
          <cell r="Y5">
            <v>3</v>
          </cell>
        </row>
        <row r="6">
          <cell r="M6">
            <v>0</v>
          </cell>
          <cell r="O6">
            <v>3</v>
          </cell>
          <cell r="Y6">
            <v>17</v>
          </cell>
        </row>
        <row r="7">
          <cell r="M7">
            <v>0</v>
          </cell>
          <cell r="O7">
            <v>3</v>
          </cell>
          <cell r="Y7">
            <v>21</v>
          </cell>
        </row>
        <row r="8">
          <cell r="M8">
            <v>3</v>
          </cell>
          <cell r="O8">
            <v>0</v>
          </cell>
          <cell r="Y8">
            <v>34</v>
          </cell>
        </row>
        <row r="9">
          <cell r="M9">
            <v>3</v>
          </cell>
          <cell r="O9">
            <v>0</v>
          </cell>
          <cell r="Y9">
            <v>4</v>
          </cell>
        </row>
        <row r="10">
          <cell r="M10">
            <v>3</v>
          </cell>
          <cell r="O10">
            <v>2</v>
          </cell>
          <cell r="Y10">
            <v>6</v>
          </cell>
        </row>
        <row r="11">
          <cell r="M11">
            <v>1</v>
          </cell>
          <cell r="O11">
            <v>3</v>
          </cell>
          <cell r="Y11">
            <v>9</v>
          </cell>
        </row>
        <row r="12">
          <cell r="M12">
            <v>3</v>
          </cell>
          <cell r="O12">
            <v>0</v>
          </cell>
          <cell r="Y12">
            <v>10</v>
          </cell>
        </row>
        <row r="13">
          <cell r="M13">
            <v>0</v>
          </cell>
          <cell r="O13">
            <v>3</v>
          </cell>
          <cell r="Y13">
            <v>13</v>
          </cell>
        </row>
        <row r="14">
          <cell r="M14">
            <v>0</v>
          </cell>
          <cell r="O14">
            <v>3</v>
          </cell>
          <cell r="Y14">
            <v>15</v>
          </cell>
        </row>
        <row r="15">
          <cell r="M15">
            <v>0</v>
          </cell>
          <cell r="O15">
            <v>3</v>
          </cell>
          <cell r="Y15">
            <v>23</v>
          </cell>
        </row>
        <row r="16">
          <cell r="M16">
            <v>3</v>
          </cell>
          <cell r="O16">
            <v>1</v>
          </cell>
          <cell r="Y16">
            <v>24</v>
          </cell>
        </row>
        <row r="17">
          <cell r="M17">
            <v>1</v>
          </cell>
          <cell r="O17">
            <v>3</v>
          </cell>
          <cell r="Y17">
            <v>27</v>
          </cell>
        </row>
        <row r="18">
          <cell r="M18">
            <v>3</v>
          </cell>
          <cell r="O18">
            <v>0</v>
          </cell>
          <cell r="Y18">
            <v>28</v>
          </cell>
        </row>
        <row r="19">
          <cell r="M19">
            <v>3</v>
          </cell>
          <cell r="O19">
            <v>0</v>
          </cell>
          <cell r="Y19">
            <v>30</v>
          </cell>
        </row>
        <row r="20">
          <cell r="M20">
            <v>0</v>
          </cell>
          <cell r="O20">
            <v>3</v>
          </cell>
          <cell r="Y20">
            <v>33</v>
          </cell>
        </row>
        <row r="21">
          <cell r="M21">
            <v>3</v>
          </cell>
          <cell r="O21">
            <v>1</v>
          </cell>
          <cell r="Y21">
            <v>1</v>
          </cell>
        </row>
        <row r="22">
          <cell r="M22">
            <v>0</v>
          </cell>
          <cell r="O22">
            <v>3</v>
          </cell>
          <cell r="Y22">
            <v>18</v>
          </cell>
        </row>
        <row r="23">
          <cell r="M23">
            <v>3</v>
          </cell>
          <cell r="O23">
            <v>1</v>
          </cell>
          <cell r="Y23">
            <v>19</v>
          </cell>
        </row>
        <row r="24">
          <cell r="M24">
            <v>0</v>
          </cell>
          <cell r="O24">
            <v>3</v>
          </cell>
          <cell r="Y24">
            <v>36</v>
          </cell>
        </row>
        <row r="25">
          <cell r="M25">
            <v>3</v>
          </cell>
          <cell r="O25">
            <v>1</v>
          </cell>
          <cell r="Y25">
            <v>1</v>
          </cell>
        </row>
        <row r="26">
          <cell r="M26">
            <v>0</v>
          </cell>
          <cell r="O26">
            <v>3</v>
          </cell>
          <cell r="Y26">
            <v>9</v>
          </cell>
        </row>
        <row r="27">
          <cell r="M27">
            <v>3</v>
          </cell>
          <cell r="O27">
            <v>0</v>
          </cell>
          <cell r="Y27">
            <v>10</v>
          </cell>
        </row>
        <row r="28">
          <cell r="M28">
            <v>0</v>
          </cell>
          <cell r="O28">
            <v>3</v>
          </cell>
          <cell r="Y28">
            <v>18</v>
          </cell>
        </row>
        <row r="29">
          <cell r="M29">
            <v>3</v>
          </cell>
          <cell r="O29">
            <v>0</v>
          </cell>
          <cell r="Y29">
            <v>19</v>
          </cell>
        </row>
        <row r="30">
          <cell r="M30">
            <v>0</v>
          </cell>
          <cell r="O30">
            <v>3</v>
          </cell>
          <cell r="Y30">
            <v>27</v>
          </cell>
        </row>
        <row r="31">
          <cell r="M31">
            <v>3</v>
          </cell>
          <cell r="O31">
            <v>0</v>
          </cell>
          <cell r="Y31">
            <v>28</v>
          </cell>
        </row>
        <row r="32">
          <cell r="M32">
            <v>1</v>
          </cell>
          <cell r="O32">
            <v>3</v>
          </cell>
          <cell r="Y32">
            <v>36</v>
          </cell>
        </row>
        <row r="33">
          <cell r="M33">
            <v>3</v>
          </cell>
          <cell r="O33">
            <v>0</v>
          </cell>
          <cell r="Y33">
            <v>1</v>
          </cell>
        </row>
        <row r="34">
          <cell r="M34">
            <v>0</v>
          </cell>
          <cell r="O34">
            <v>3</v>
          </cell>
          <cell r="Y34">
            <v>18</v>
          </cell>
        </row>
        <row r="35">
          <cell r="M35">
            <v>3</v>
          </cell>
          <cell r="O35">
            <v>2</v>
          </cell>
          <cell r="Y35">
            <v>19</v>
          </cell>
        </row>
        <row r="36">
          <cell r="M36">
            <v>3</v>
          </cell>
          <cell r="O36">
            <v>2</v>
          </cell>
          <cell r="Y36">
            <v>28</v>
          </cell>
        </row>
        <row r="37">
          <cell r="M37">
            <v>2</v>
          </cell>
          <cell r="O37">
            <v>3</v>
          </cell>
          <cell r="Y37">
            <v>18</v>
          </cell>
        </row>
        <row r="38">
          <cell r="M38">
            <v>0</v>
          </cell>
          <cell r="O38">
            <v>3</v>
          </cell>
          <cell r="Y38">
            <v>28</v>
          </cell>
        </row>
        <row r="44">
          <cell r="M44">
            <v>0</v>
          </cell>
          <cell r="O44">
            <v>3</v>
          </cell>
        </row>
        <row r="45">
          <cell r="M45">
            <v>0</v>
          </cell>
          <cell r="O45">
            <v>3</v>
          </cell>
          <cell r="Y45">
            <v>5</v>
          </cell>
        </row>
        <row r="46">
          <cell r="M46">
            <v>0</v>
          </cell>
          <cell r="O46">
            <v>3</v>
          </cell>
          <cell r="Y46">
            <v>7</v>
          </cell>
        </row>
        <row r="47">
          <cell r="M47">
            <v>3</v>
          </cell>
          <cell r="O47">
            <v>0</v>
          </cell>
          <cell r="Y47">
            <v>10</v>
          </cell>
        </row>
        <row r="48">
          <cell r="M48">
            <v>3</v>
          </cell>
          <cell r="O48">
            <v>0</v>
          </cell>
          <cell r="Y48">
            <v>12</v>
          </cell>
        </row>
        <row r="49">
          <cell r="M49">
            <v>0</v>
          </cell>
          <cell r="O49">
            <v>3</v>
          </cell>
        </row>
        <row r="50">
          <cell r="M50">
            <v>3</v>
          </cell>
          <cell r="O50">
            <v>0</v>
          </cell>
        </row>
        <row r="51">
          <cell r="M51">
            <v>1</v>
          </cell>
          <cell r="O51">
            <v>3</v>
          </cell>
          <cell r="Y51">
            <v>21</v>
          </cell>
        </row>
        <row r="52">
          <cell r="M52">
            <v>2</v>
          </cell>
          <cell r="O52">
            <v>3</v>
          </cell>
          <cell r="Y52">
            <v>23</v>
          </cell>
        </row>
        <row r="53">
          <cell r="M53">
            <v>2</v>
          </cell>
          <cell r="O53">
            <v>3</v>
          </cell>
          <cell r="Y53">
            <v>27</v>
          </cell>
        </row>
        <row r="54">
          <cell r="M54">
            <v>1</v>
          </cell>
          <cell r="O54">
            <v>3</v>
          </cell>
          <cell r="Y54">
            <v>29</v>
          </cell>
        </row>
        <row r="55">
          <cell r="M55">
            <v>0</v>
          </cell>
          <cell r="O55">
            <v>3</v>
          </cell>
        </row>
        <row r="56">
          <cell r="M56">
            <v>3</v>
          </cell>
          <cell r="O56">
            <v>1</v>
          </cell>
          <cell r="Y56">
            <v>3</v>
          </cell>
        </row>
        <row r="57">
          <cell r="M57">
            <v>0</v>
          </cell>
          <cell r="O57">
            <v>3</v>
          </cell>
          <cell r="Y57">
            <v>8</v>
          </cell>
        </row>
        <row r="58">
          <cell r="M58">
            <v>3</v>
          </cell>
          <cell r="O58">
            <v>2</v>
          </cell>
          <cell r="Y58">
            <v>9</v>
          </cell>
        </row>
        <row r="59">
          <cell r="M59">
            <v>2</v>
          </cell>
          <cell r="O59">
            <v>3</v>
          </cell>
          <cell r="Y59">
            <v>15</v>
          </cell>
        </row>
        <row r="60">
          <cell r="M60">
            <v>0</v>
          </cell>
          <cell r="O60">
            <v>3</v>
          </cell>
          <cell r="Y60">
            <v>21</v>
          </cell>
        </row>
        <row r="61">
          <cell r="M61">
            <v>1</v>
          </cell>
          <cell r="O61">
            <v>3</v>
          </cell>
          <cell r="Y61">
            <v>24</v>
          </cell>
        </row>
        <row r="62">
          <cell r="M62">
            <v>1</v>
          </cell>
          <cell r="O62">
            <v>3</v>
          </cell>
          <cell r="Y62">
            <v>27</v>
          </cell>
        </row>
        <row r="63">
          <cell r="M63">
            <v>0</v>
          </cell>
          <cell r="O63">
            <v>3</v>
          </cell>
          <cell r="Y63">
            <v>31</v>
          </cell>
        </row>
        <row r="64">
          <cell r="M64">
            <v>0</v>
          </cell>
          <cell r="O64">
            <v>3</v>
          </cell>
          <cell r="Y64">
            <v>8</v>
          </cell>
        </row>
        <row r="65">
          <cell r="M65">
            <v>3</v>
          </cell>
          <cell r="O65">
            <v>2</v>
          </cell>
          <cell r="Y65">
            <v>9</v>
          </cell>
        </row>
        <row r="66">
          <cell r="M66">
            <v>3</v>
          </cell>
          <cell r="O66">
            <v>0</v>
          </cell>
          <cell r="Y66">
            <v>21</v>
          </cell>
        </row>
        <row r="67">
          <cell r="M67">
            <v>1</v>
          </cell>
          <cell r="O67">
            <v>3</v>
          </cell>
          <cell r="Y67">
            <v>31</v>
          </cell>
        </row>
        <row r="68">
          <cell r="M68">
            <v>3</v>
          </cell>
          <cell r="O68">
            <v>1</v>
          </cell>
          <cell r="Y68">
            <v>1</v>
          </cell>
        </row>
        <row r="69">
          <cell r="M69">
            <v>1</v>
          </cell>
          <cell r="O69">
            <v>3</v>
          </cell>
          <cell r="Y69">
            <v>16</v>
          </cell>
        </row>
        <row r="70">
          <cell r="M70">
            <v>3</v>
          </cell>
          <cell r="O70">
            <v>2</v>
          </cell>
          <cell r="Y70">
            <v>17</v>
          </cell>
        </row>
        <row r="71">
          <cell r="M71">
            <v>1</v>
          </cell>
          <cell r="O71">
            <v>3</v>
          </cell>
          <cell r="Y71">
            <v>32</v>
          </cell>
        </row>
        <row r="72">
          <cell r="M72">
            <v>3</v>
          </cell>
          <cell r="O72">
            <v>0</v>
          </cell>
          <cell r="Y72">
            <v>1</v>
          </cell>
        </row>
        <row r="73">
          <cell r="M73">
            <v>1</v>
          </cell>
          <cell r="O73">
            <v>3</v>
          </cell>
          <cell r="Y73">
            <v>32</v>
          </cell>
        </row>
        <row r="82">
          <cell r="M82">
            <v>0</v>
          </cell>
          <cell r="O82">
            <v>0</v>
          </cell>
          <cell r="Y82" t="str">
            <v/>
          </cell>
          <cell r="Z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  <cell r="Z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  <cell r="Z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  <cell r="Z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  <cell r="Z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  <cell r="Z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  <cell r="Z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  <cell r="Z89" t="str">
            <v/>
          </cell>
        </row>
        <row r="90">
          <cell r="M90">
            <v>0</v>
          </cell>
          <cell r="O90">
            <v>0</v>
          </cell>
        </row>
        <row r="91">
          <cell r="M91">
            <v>0</v>
          </cell>
          <cell r="O91">
            <v>0</v>
          </cell>
        </row>
        <row r="92">
          <cell r="M92">
            <v>0</v>
          </cell>
          <cell r="O92">
            <v>0</v>
          </cell>
        </row>
        <row r="93">
          <cell r="M93">
            <v>0</v>
          </cell>
          <cell r="O93">
            <v>0</v>
          </cell>
        </row>
      </sheetData>
      <sheetData sheetId="3">
        <row r="5">
          <cell r="M5">
            <v>0</v>
          </cell>
          <cell r="O5">
            <v>3</v>
          </cell>
          <cell r="Y5">
            <v>3</v>
          </cell>
        </row>
        <row r="6">
          <cell r="M6">
            <v>3</v>
          </cell>
          <cell r="O6">
            <v>1</v>
          </cell>
          <cell r="Y6">
            <v>4</v>
          </cell>
        </row>
        <row r="7">
          <cell r="M7">
            <v>1</v>
          </cell>
          <cell r="O7">
            <v>3</v>
          </cell>
          <cell r="Y7">
            <v>7</v>
          </cell>
        </row>
        <row r="8">
          <cell r="M8">
            <v>3</v>
          </cell>
          <cell r="O8">
            <v>0</v>
          </cell>
          <cell r="Y8">
            <v>8</v>
          </cell>
        </row>
        <row r="9">
          <cell r="M9">
            <v>1</v>
          </cell>
          <cell r="O9">
            <v>3</v>
          </cell>
          <cell r="Y9">
            <v>11</v>
          </cell>
        </row>
        <row r="10">
          <cell r="M10">
            <v>3</v>
          </cell>
          <cell r="O10">
            <v>1</v>
          </cell>
          <cell r="Y10">
            <v>12</v>
          </cell>
        </row>
        <row r="11">
          <cell r="M11">
            <v>0</v>
          </cell>
          <cell r="O11">
            <v>3</v>
          </cell>
          <cell r="Y11">
            <v>17</v>
          </cell>
        </row>
        <row r="12">
          <cell r="M12">
            <v>3</v>
          </cell>
          <cell r="O12">
            <v>0</v>
          </cell>
          <cell r="Y12">
            <v>18</v>
          </cell>
        </row>
        <row r="13">
          <cell r="M13">
            <v>0</v>
          </cell>
          <cell r="O13">
            <v>3</v>
          </cell>
          <cell r="Y13">
            <v>21</v>
          </cell>
        </row>
        <row r="14">
          <cell r="M14">
            <v>3</v>
          </cell>
          <cell r="O14">
            <v>0</v>
          </cell>
          <cell r="Y14">
            <v>22</v>
          </cell>
        </row>
        <row r="15">
          <cell r="M15">
            <v>0</v>
          </cell>
          <cell r="O15">
            <v>3</v>
          </cell>
          <cell r="Y15">
            <v>25</v>
          </cell>
        </row>
        <row r="16">
          <cell r="M16">
            <v>0</v>
          </cell>
          <cell r="O16">
            <v>3</v>
          </cell>
          <cell r="Y16">
            <v>27</v>
          </cell>
        </row>
        <row r="17">
          <cell r="M17">
            <v>3</v>
          </cell>
          <cell r="O17">
            <v>0</v>
          </cell>
          <cell r="Y17">
            <v>1</v>
          </cell>
        </row>
        <row r="18">
          <cell r="M18">
            <v>1</v>
          </cell>
          <cell r="O18">
            <v>3</v>
          </cell>
          <cell r="Y18">
            <v>7</v>
          </cell>
        </row>
        <row r="19">
          <cell r="M19">
            <v>3</v>
          </cell>
          <cell r="O19">
            <v>0</v>
          </cell>
          <cell r="Y19">
            <v>8</v>
          </cell>
        </row>
        <row r="20">
          <cell r="M20">
            <v>0</v>
          </cell>
          <cell r="O20">
            <v>3</v>
          </cell>
          <cell r="Y20">
            <v>14</v>
          </cell>
        </row>
        <row r="21">
          <cell r="M21">
            <v>1</v>
          </cell>
          <cell r="O21">
            <v>3</v>
          </cell>
          <cell r="Y21">
            <v>17</v>
          </cell>
        </row>
        <row r="22">
          <cell r="M22">
            <v>3</v>
          </cell>
          <cell r="O22">
            <v>0</v>
          </cell>
          <cell r="Y22">
            <v>18</v>
          </cell>
        </row>
        <row r="23">
          <cell r="M23">
            <v>3</v>
          </cell>
          <cell r="O23">
            <v>0</v>
          </cell>
          <cell r="Y23">
            <v>22</v>
          </cell>
        </row>
        <row r="24">
          <cell r="M24">
            <v>0</v>
          </cell>
          <cell r="O24">
            <v>3</v>
          </cell>
          <cell r="Y24">
            <v>28</v>
          </cell>
        </row>
        <row r="25">
          <cell r="M25">
            <v>3</v>
          </cell>
          <cell r="O25">
            <v>1</v>
          </cell>
          <cell r="Y25">
            <v>1</v>
          </cell>
        </row>
        <row r="26">
          <cell r="M26">
            <v>0</v>
          </cell>
          <cell r="O26">
            <v>3</v>
          </cell>
          <cell r="Y26">
            <v>14</v>
          </cell>
        </row>
        <row r="27">
          <cell r="M27">
            <v>3</v>
          </cell>
          <cell r="O27">
            <v>1</v>
          </cell>
          <cell r="Y27">
            <v>17</v>
          </cell>
        </row>
        <row r="28">
          <cell r="M28">
            <v>0</v>
          </cell>
          <cell r="O28">
            <v>3</v>
          </cell>
          <cell r="Y28">
            <v>28</v>
          </cell>
        </row>
        <row r="29">
          <cell r="M29">
            <v>3</v>
          </cell>
          <cell r="O29">
            <v>0</v>
          </cell>
          <cell r="Y29">
            <v>1</v>
          </cell>
        </row>
        <row r="30">
          <cell r="M30">
            <v>1</v>
          </cell>
          <cell r="O30">
            <v>3</v>
          </cell>
          <cell r="Y30">
            <v>28</v>
          </cell>
        </row>
        <row r="42">
          <cell r="M42">
            <v>0</v>
          </cell>
          <cell r="O42">
            <v>3</v>
          </cell>
        </row>
        <row r="43">
          <cell r="M43">
            <v>1</v>
          </cell>
          <cell r="O43">
            <v>3</v>
          </cell>
        </row>
        <row r="44">
          <cell r="M44">
            <v>1</v>
          </cell>
          <cell r="O44">
            <v>3</v>
          </cell>
        </row>
        <row r="45">
          <cell r="M45">
            <v>1</v>
          </cell>
          <cell r="O45">
            <v>3</v>
          </cell>
        </row>
        <row r="46">
          <cell r="M46">
            <v>3</v>
          </cell>
          <cell r="O46">
            <v>0</v>
          </cell>
        </row>
        <row r="47">
          <cell r="M47">
            <v>3</v>
          </cell>
          <cell r="O47">
            <v>1</v>
          </cell>
          <cell r="Y47">
            <v>5</v>
          </cell>
        </row>
        <row r="48">
          <cell r="M48">
            <v>1</v>
          </cell>
          <cell r="O48">
            <v>3</v>
          </cell>
          <cell r="Y48">
            <v>9</v>
          </cell>
        </row>
        <row r="49">
          <cell r="M49">
            <v>2</v>
          </cell>
          <cell r="O49">
            <v>3</v>
          </cell>
        </row>
        <row r="50">
          <cell r="M50">
            <v>3</v>
          </cell>
          <cell r="O50">
            <v>2</v>
          </cell>
        </row>
        <row r="51">
          <cell r="M51">
            <v>0</v>
          </cell>
          <cell r="O51">
            <v>3</v>
          </cell>
        </row>
        <row r="52">
          <cell r="M52">
            <v>0</v>
          </cell>
          <cell r="O52">
            <v>3</v>
          </cell>
        </row>
        <row r="53">
          <cell r="M53">
            <v>3</v>
          </cell>
          <cell r="O53">
            <v>0</v>
          </cell>
        </row>
        <row r="54">
          <cell r="M54">
            <v>3</v>
          </cell>
          <cell r="O54">
            <v>0</v>
          </cell>
          <cell r="Y54">
            <v>2</v>
          </cell>
        </row>
        <row r="55">
          <cell r="M55">
            <v>2</v>
          </cell>
          <cell r="O55">
            <v>3</v>
          </cell>
          <cell r="Y55">
            <v>11</v>
          </cell>
        </row>
        <row r="56">
          <cell r="M56">
            <v>1</v>
          </cell>
          <cell r="O56">
            <v>3</v>
          </cell>
          <cell r="Y56">
            <v>18</v>
          </cell>
        </row>
        <row r="57">
          <cell r="M57">
            <v>0</v>
          </cell>
          <cell r="O57">
            <v>3</v>
          </cell>
          <cell r="Y57">
            <v>22</v>
          </cell>
        </row>
        <row r="58">
          <cell r="M58">
            <v>3</v>
          </cell>
          <cell r="O58">
            <v>1</v>
          </cell>
          <cell r="Y58">
            <v>1</v>
          </cell>
        </row>
        <row r="59">
          <cell r="M59">
            <v>2</v>
          </cell>
          <cell r="O59">
            <v>3</v>
          </cell>
          <cell r="Y59">
            <v>12</v>
          </cell>
        </row>
        <row r="60">
          <cell r="M60">
            <v>3</v>
          </cell>
          <cell r="O60">
            <v>0</v>
          </cell>
          <cell r="Y60">
            <v>13</v>
          </cell>
        </row>
        <row r="61">
          <cell r="M61">
            <v>3</v>
          </cell>
          <cell r="O61">
            <v>2</v>
          </cell>
          <cell r="Y61">
            <v>22</v>
          </cell>
        </row>
        <row r="62">
          <cell r="M62">
            <v>3</v>
          </cell>
          <cell r="O62">
            <v>1</v>
          </cell>
          <cell r="Y62">
            <v>1</v>
          </cell>
        </row>
        <row r="63">
          <cell r="M63">
            <v>3</v>
          </cell>
          <cell r="O63">
            <v>2</v>
          </cell>
          <cell r="Y63">
            <v>13</v>
          </cell>
        </row>
        <row r="82">
          <cell r="M82">
            <v>0</v>
          </cell>
          <cell r="O82">
            <v>0</v>
          </cell>
          <cell r="Y82" t="str">
            <v/>
          </cell>
          <cell r="Z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  <cell r="Z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  <cell r="Z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  <cell r="Z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  <cell r="Z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  <cell r="Z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  <cell r="Z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  <cell r="Z89" t="str">
            <v/>
          </cell>
        </row>
        <row r="90">
          <cell r="M90">
            <v>0</v>
          </cell>
          <cell r="O90">
            <v>0</v>
          </cell>
        </row>
        <row r="91">
          <cell r="M91">
            <v>0</v>
          </cell>
          <cell r="O91">
            <v>0</v>
          </cell>
        </row>
        <row r="92">
          <cell r="M92">
            <v>0</v>
          </cell>
          <cell r="O92">
            <v>0</v>
          </cell>
        </row>
        <row r="93">
          <cell r="M93">
            <v>0</v>
          </cell>
          <cell r="O93">
            <v>0</v>
          </cell>
        </row>
      </sheetData>
      <sheetData sheetId="4">
        <row r="5">
          <cell r="M5">
            <v>0</v>
          </cell>
          <cell r="O5">
            <v>3</v>
          </cell>
        </row>
        <row r="6">
          <cell r="M6">
            <v>3</v>
          </cell>
          <cell r="O6">
            <v>0</v>
          </cell>
        </row>
        <row r="7">
          <cell r="M7">
            <v>3</v>
          </cell>
          <cell r="O7">
            <v>0</v>
          </cell>
        </row>
        <row r="8">
          <cell r="M8">
            <v>3</v>
          </cell>
          <cell r="O8">
            <v>0</v>
          </cell>
        </row>
        <row r="9">
          <cell r="M9">
            <v>0</v>
          </cell>
          <cell r="O9">
            <v>3</v>
          </cell>
          <cell r="Y9">
            <v>3</v>
          </cell>
        </row>
        <row r="10">
          <cell r="M10">
            <v>1</v>
          </cell>
          <cell r="O10">
            <v>3</v>
          </cell>
          <cell r="Y10">
            <v>5</v>
          </cell>
        </row>
        <row r="11">
          <cell r="M11">
            <v>3</v>
          </cell>
          <cell r="O11">
            <v>0</v>
          </cell>
          <cell r="Y11">
            <v>6</v>
          </cell>
        </row>
        <row r="12">
          <cell r="M12">
            <v>3</v>
          </cell>
          <cell r="O12">
            <v>1</v>
          </cell>
          <cell r="Y12">
            <v>8</v>
          </cell>
        </row>
        <row r="13">
          <cell r="M13">
            <v>3</v>
          </cell>
          <cell r="O13">
            <v>2</v>
          </cell>
          <cell r="Y13">
            <v>10</v>
          </cell>
        </row>
        <row r="14">
          <cell r="M14">
            <v>1</v>
          </cell>
          <cell r="O14">
            <v>3</v>
          </cell>
          <cell r="Y14">
            <v>13</v>
          </cell>
        </row>
        <row r="15">
          <cell r="M15">
            <v>3</v>
          </cell>
          <cell r="O15">
            <v>0</v>
          </cell>
          <cell r="Y15">
            <v>14</v>
          </cell>
        </row>
        <row r="16">
          <cell r="M16">
            <v>3</v>
          </cell>
          <cell r="O16">
            <v>0</v>
          </cell>
          <cell r="Y16">
            <v>16</v>
          </cell>
        </row>
        <row r="17">
          <cell r="M17">
            <v>3</v>
          </cell>
          <cell r="O17">
            <v>2</v>
          </cell>
          <cell r="Y17">
            <v>19</v>
          </cell>
        </row>
        <row r="18">
          <cell r="M18">
            <v>0</v>
          </cell>
          <cell r="O18">
            <v>3</v>
          </cell>
          <cell r="Y18">
            <v>23</v>
          </cell>
        </row>
        <row r="19">
          <cell r="M19">
            <v>3</v>
          </cell>
          <cell r="O19">
            <v>0</v>
          </cell>
          <cell r="Y19">
            <v>24</v>
          </cell>
        </row>
        <row r="20">
          <cell r="M20">
            <v>0</v>
          </cell>
          <cell r="O20">
            <v>3</v>
          </cell>
          <cell r="Y20">
            <v>27</v>
          </cell>
        </row>
        <row r="21">
          <cell r="M21">
            <v>3</v>
          </cell>
          <cell r="O21">
            <v>1</v>
          </cell>
          <cell r="Y21">
            <v>28</v>
          </cell>
        </row>
        <row r="22">
          <cell r="M22">
            <v>1</v>
          </cell>
          <cell r="O22">
            <v>3</v>
          </cell>
          <cell r="Y22">
            <v>31</v>
          </cell>
        </row>
        <row r="23">
          <cell r="M23">
            <v>0</v>
          </cell>
          <cell r="O23">
            <v>3</v>
          </cell>
          <cell r="Y23">
            <v>33</v>
          </cell>
        </row>
        <row r="24">
          <cell r="M24">
            <v>3</v>
          </cell>
          <cell r="O24">
            <v>0</v>
          </cell>
          <cell r="Y24">
            <v>34</v>
          </cell>
        </row>
        <row r="25">
          <cell r="M25">
            <v>0</v>
          </cell>
          <cell r="O25">
            <v>3</v>
          </cell>
          <cell r="Y25">
            <v>5</v>
          </cell>
        </row>
        <row r="26">
          <cell r="M26">
            <v>3</v>
          </cell>
          <cell r="O26">
            <v>0</v>
          </cell>
          <cell r="Y26">
            <v>6</v>
          </cell>
        </row>
        <row r="27">
          <cell r="M27">
            <v>0</v>
          </cell>
          <cell r="O27">
            <v>3</v>
          </cell>
          <cell r="Y27">
            <v>13</v>
          </cell>
        </row>
        <row r="28">
          <cell r="M28">
            <v>3</v>
          </cell>
          <cell r="O28">
            <v>2</v>
          </cell>
          <cell r="Y28">
            <v>14</v>
          </cell>
        </row>
        <row r="29">
          <cell r="M29">
            <v>3</v>
          </cell>
          <cell r="O29">
            <v>1</v>
          </cell>
          <cell r="Y29">
            <v>19</v>
          </cell>
        </row>
        <row r="30">
          <cell r="M30">
            <v>3</v>
          </cell>
          <cell r="O30">
            <v>0</v>
          </cell>
          <cell r="Y30">
            <v>24</v>
          </cell>
        </row>
        <row r="31">
          <cell r="M31">
            <v>0</v>
          </cell>
          <cell r="O31">
            <v>3</v>
          </cell>
          <cell r="Y31">
            <v>31</v>
          </cell>
        </row>
        <row r="32">
          <cell r="M32">
            <v>3</v>
          </cell>
          <cell r="O32">
            <v>0</v>
          </cell>
          <cell r="Y32">
            <v>33</v>
          </cell>
        </row>
        <row r="33">
          <cell r="M33">
            <v>3</v>
          </cell>
          <cell r="O33">
            <v>0</v>
          </cell>
          <cell r="Y33">
            <v>5</v>
          </cell>
        </row>
        <row r="34">
          <cell r="M34">
            <v>0</v>
          </cell>
          <cell r="O34">
            <v>3</v>
          </cell>
          <cell r="Y34">
            <v>14</v>
          </cell>
        </row>
        <row r="35">
          <cell r="M35">
            <v>3</v>
          </cell>
          <cell r="O35">
            <v>1</v>
          </cell>
          <cell r="Y35">
            <v>19</v>
          </cell>
        </row>
        <row r="36">
          <cell r="M36">
            <v>0</v>
          </cell>
          <cell r="O36">
            <v>3</v>
          </cell>
          <cell r="Y36">
            <v>33</v>
          </cell>
        </row>
        <row r="37">
          <cell r="M37">
            <v>3</v>
          </cell>
          <cell r="O37">
            <v>1</v>
          </cell>
          <cell r="Y37">
            <v>5</v>
          </cell>
        </row>
        <row r="38">
          <cell r="M38">
            <v>1</v>
          </cell>
          <cell r="O38">
            <v>3</v>
          </cell>
          <cell r="Y38">
            <v>33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5">
        <row r="5">
          <cell r="M5">
            <v>0</v>
          </cell>
          <cell r="O5">
            <v>3</v>
          </cell>
          <cell r="Y5">
            <v>3</v>
          </cell>
        </row>
        <row r="6">
          <cell r="M6">
            <v>1</v>
          </cell>
          <cell r="O6">
            <v>3</v>
          </cell>
          <cell r="Y6">
            <v>5</v>
          </cell>
        </row>
        <row r="7">
          <cell r="M7">
            <v>0</v>
          </cell>
          <cell r="O7">
            <v>3</v>
          </cell>
          <cell r="Y7">
            <v>7</v>
          </cell>
        </row>
        <row r="8">
          <cell r="M8">
            <v>3</v>
          </cell>
          <cell r="O8">
            <v>0</v>
          </cell>
          <cell r="Y8">
            <v>8</v>
          </cell>
        </row>
        <row r="9">
          <cell r="M9">
            <v>3</v>
          </cell>
          <cell r="O9">
            <v>1</v>
          </cell>
          <cell r="Y9">
            <v>10</v>
          </cell>
        </row>
        <row r="10">
          <cell r="M10">
            <v>0</v>
          </cell>
          <cell r="O10">
            <v>3</v>
          </cell>
          <cell r="Y10">
            <v>13</v>
          </cell>
        </row>
        <row r="11">
          <cell r="M11">
            <v>2</v>
          </cell>
          <cell r="O11">
            <v>3</v>
          </cell>
          <cell r="Y11">
            <v>17</v>
          </cell>
        </row>
        <row r="12">
          <cell r="M12">
            <v>3</v>
          </cell>
          <cell r="O12">
            <v>0</v>
          </cell>
          <cell r="Y12">
            <v>18</v>
          </cell>
        </row>
        <row r="13">
          <cell r="M13">
            <v>3</v>
          </cell>
          <cell r="O13">
            <v>0</v>
          </cell>
          <cell r="Y13">
            <v>20</v>
          </cell>
        </row>
        <row r="14">
          <cell r="M14">
            <v>0</v>
          </cell>
          <cell r="O14">
            <v>3</v>
          </cell>
          <cell r="Y14">
            <v>23</v>
          </cell>
        </row>
        <row r="15">
          <cell r="M15">
            <v>0</v>
          </cell>
          <cell r="O15">
            <v>3</v>
          </cell>
          <cell r="Y15">
            <v>25</v>
          </cell>
        </row>
        <row r="16">
          <cell r="M16">
            <v>3</v>
          </cell>
          <cell r="O16">
            <v>0</v>
          </cell>
          <cell r="Y16">
            <v>26</v>
          </cell>
        </row>
        <row r="17">
          <cell r="M17">
            <v>3</v>
          </cell>
          <cell r="O17">
            <v>0</v>
          </cell>
          <cell r="Y17">
            <v>1</v>
          </cell>
        </row>
        <row r="18">
          <cell r="M18">
            <v>3</v>
          </cell>
          <cell r="O18">
            <v>1</v>
          </cell>
          <cell r="Y18">
            <v>5</v>
          </cell>
        </row>
        <row r="19">
          <cell r="M19">
            <v>3</v>
          </cell>
          <cell r="O19">
            <v>0</v>
          </cell>
          <cell r="Y19">
            <v>8</v>
          </cell>
        </row>
        <row r="20">
          <cell r="M20">
            <v>1</v>
          </cell>
          <cell r="O20">
            <v>3</v>
          </cell>
          <cell r="Y20">
            <v>14</v>
          </cell>
        </row>
        <row r="21">
          <cell r="M21">
            <v>3</v>
          </cell>
          <cell r="O21">
            <v>0</v>
          </cell>
          <cell r="Y21">
            <v>15</v>
          </cell>
        </row>
        <row r="22">
          <cell r="M22">
            <v>0</v>
          </cell>
          <cell r="O22">
            <v>3</v>
          </cell>
          <cell r="Y22">
            <v>20</v>
          </cell>
        </row>
        <row r="23">
          <cell r="M23">
            <v>0</v>
          </cell>
          <cell r="O23">
            <v>3</v>
          </cell>
          <cell r="Y23">
            <v>25</v>
          </cell>
        </row>
        <row r="24">
          <cell r="M24">
            <v>3</v>
          </cell>
          <cell r="O24">
            <v>0</v>
          </cell>
          <cell r="Y24">
            <v>26</v>
          </cell>
        </row>
        <row r="25">
          <cell r="M25">
            <v>3</v>
          </cell>
          <cell r="O25">
            <v>0</v>
          </cell>
          <cell r="Y25">
            <v>1</v>
          </cell>
        </row>
        <row r="26">
          <cell r="M26">
            <v>3</v>
          </cell>
          <cell r="O26">
            <v>0</v>
          </cell>
          <cell r="Y26">
            <v>8</v>
          </cell>
        </row>
        <row r="27">
          <cell r="M27">
            <v>0</v>
          </cell>
          <cell r="O27">
            <v>3</v>
          </cell>
          <cell r="Y27">
            <v>20</v>
          </cell>
        </row>
        <row r="28">
          <cell r="M28">
            <v>1</v>
          </cell>
          <cell r="O28">
            <v>3</v>
          </cell>
          <cell r="Y28">
            <v>26</v>
          </cell>
        </row>
        <row r="29">
          <cell r="M29">
            <v>3</v>
          </cell>
          <cell r="O29">
            <v>1</v>
          </cell>
          <cell r="Y29">
            <v>1</v>
          </cell>
        </row>
        <row r="30">
          <cell r="M30">
            <v>3</v>
          </cell>
          <cell r="O30">
            <v>2</v>
          </cell>
          <cell r="Y30">
            <v>20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6">
        <row r="5">
          <cell r="M5">
            <v>3</v>
          </cell>
          <cell r="O5">
            <v>2</v>
          </cell>
          <cell r="Y5">
            <v>2</v>
          </cell>
        </row>
        <row r="6">
          <cell r="M6">
            <v>3</v>
          </cell>
          <cell r="O6">
            <v>0</v>
          </cell>
          <cell r="Y6">
            <v>4</v>
          </cell>
        </row>
        <row r="7">
          <cell r="M7">
            <v>0</v>
          </cell>
          <cell r="O7">
            <v>3</v>
          </cell>
          <cell r="Y7">
            <v>9</v>
          </cell>
        </row>
        <row r="8">
          <cell r="M8">
            <v>0</v>
          </cell>
          <cell r="O8">
            <v>3</v>
          </cell>
          <cell r="Y8">
            <v>11</v>
          </cell>
        </row>
        <row r="9">
          <cell r="M9">
            <v>3</v>
          </cell>
          <cell r="O9">
            <v>1</v>
          </cell>
          <cell r="Y9">
            <v>14</v>
          </cell>
        </row>
        <row r="10">
          <cell r="M10">
            <v>0</v>
          </cell>
          <cell r="O10">
            <v>3</v>
          </cell>
          <cell r="Y10">
            <v>17</v>
          </cell>
        </row>
        <row r="11">
          <cell r="M11">
            <v>2</v>
          </cell>
          <cell r="O11">
            <v>3</v>
          </cell>
          <cell r="Y11">
            <v>21</v>
          </cell>
        </row>
        <row r="12">
          <cell r="M12">
            <v>3</v>
          </cell>
          <cell r="O12">
            <v>0</v>
          </cell>
          <cell r="Y12">
            <v>22</v>
          </cell>
        </row>
        <row r="13">
          <cell r="M13">
            <v>0</v>
          </cell>
          <cell r="O13">
            <v>3</v>
          </cell>
          <cell r="Y13">
            <v>27</v>
          </cell>
        </row>
        <row r="14">
          <cell r="M14">
            <v>3</v>
          </cell>
          <cell r="O14">
            <v>0</v>
          </cell>
          <cell r="Y14">
            <v>28</v>
          </cell>
        </row>
        <row r="15">
          <cell r="M15">
            <v>3</v>
          </cell>
          <cell r="O15">
            <v>0</v>
          </cell>
          <cell r="Y15">
            <v>32</v>
          </cell>
        </row>
        <row r="16">
          <cell r="M16">
            <v>3</v>
          </cell>
          <cell r="O16">
            <v>0</v>
          </cell>
          <cell r="Y16">
            <v>34</v>
          </cell>
        </row>
        <row r="17">
          <cell r="M17">
            <v>0</v>
          </cell>
          <cell r="O17">
            <v>3</v>
          </cell>
          <cell r="Y17">
            <v>39</v>
          </cell>
        </row>
        <row r="18">
          <cell r="M18">
            <v>3</v>
          </cell>
          <cell r="O18">
            <v>1</v>
          </cell>
          <cell r="Y18">
            <v>40</v>
          </cell>
        </row>
        <row r="19">
          <cell r="M19">
            <v>0</v>
          </cell>
          <cell r="O19">
            <v>3</v>
          </cell>
          <cell r="Y19">
            <v>45</v>
          </cell>
        </row>
        <row r="20">
          <cell r="M20">
            <v>0</v>
          </cell>
          <cell r="O20">
            <v>3</v>
          </cell>
          <cell r="Y20">
            <v>47</v>
          </cell>
        </row>
        <row r="21">
          <cell r="M21">
            <v>3</v>
          </cell>
          <cell r="O21">
            <v>0</v>
          </cell>
          <cell r="Y21">
            <v>1</v>
          </cell>
        </row>
        <row r="22">
          <cell r="M22">
            <v>3</v>
          </cell>
          <cell r="O22">
            <v>0</v>
          </cell>
          <cell r="Y22">
            <v>4</v>
          </cell>
        </row>
        <row r="23">
          <cell r="M23">
            <v>3</v>
          </cell>
          <cell r="O23">
            <v>2</v>
          </cell>
          <cell r="Y23">
            <v>7</v>
          </cell>
        </row>
        <row r="24">
          <cell r="M24">
            <v>3</v>
          </cell>
          <cell r="O24">
            <v>0</v>
          </cell>
          <cell r="Y24">
            <v>11</v>
          </cell>
        </row>
        <row r="25">
          <cell r="M25">
            <v>3</v>
          </cell>
          <cell r="O25">
            <v>0</v>
          </cell>
          <cell r="Y25">
            <v>13</v>
          </cell>
        </row>
        <row r="26">
          <cell r="M26">
            <v>3</v>
          </cell>
          <cell r="O26">
            <v>0</v>
          </cell>
          <cell r="Y26">
            <v>17</v>
          </cell>
        </row>
        <row r="27">
          <cell r="M27">
            <v>1</v>
          </cell>
          <cell r="O27">
            <v>3</v>
          </cell>
          <cell r="Y27">
            <v>21</v>
          </cell>
        </row>
        <row r="28">
          <cell r="M28">
            <v>2</v>
          </cell>
          <cell r="O28">
            <v>3</v>
          </cell>
          <cell r="Y28">
            <v>24</v>
          </cell>
        </row>
        <row r="29">
          <cell r="M29">
            <v>1</v>
          </cell>
          <cell r="O29">
            <v>3</v>
          </cell>
          <cell r="Y29">
            <v>27</v>
          </cell>
        </row>
        <row r="30">
          <cell r="M30">
            <v>3</v>
          </cell>
          <cell r="O30">
            <v>1</v>
          </cell>
          <cell r="Y30">
            <v>28</v>
          </cell>
        </row>
        <row r="31">
          <cell r="M31">
            <v>2</v>
          </cell>
          <cell r="O31">
            <v>3</v>
          </cell>
          <cell r="Y31">
            <v>32</v>
          </cell>
        </row>
        <row r="32">
          <cell r="M32">
            <v>3</v>
          </cell>
          <cell r="O32">
            <v>1</v>
          </cell>
          <cell r="Y32">
            <v>34</v>
          </cell>
        </row>
        <row r="33">
          <cell r="M33">
            <v>0</v>
          </cell>
          <cell r="O33">
            <v>3</v>
          </cell>
          <cell r="Y33">
            <v>39</v>
          </cell>
        </row>
        <row r="34">
          <cell r="M34">
            <v>0</v>
          </cell>
          <cell r="O34">
            <v>3</v>
          </cell>
          <cell r="Y34">
            <v>42</v>
          </cell>
        </row>
        <row r="35">
          <cell r="M35">
            <v>0</v>
          </cell>
          <cell r="O35">
            <v>3</v>
          </cell>
          <cell r="Y35">
            <v>45</v>
          </cell>
        </row>
        <row r="36">
          <cell r="M36">
            <v>3</v>
          </cell>
          <cell r="O36">
            <v>0</v>
          </cell>
          <cell r="Y36">
            <v>47</v>
          </cell>
        </row>
        <row r="37">
          <cell r="M37">
            <v>1</v>
          </cell>
          <cell r="O37">
            <v>3</v>
          </cell>
          <cell r="Y37">
            <v>4</v>
          </cell>
        </row>
        <row r="38">
          <cell r="M38">
            <v>2</v>
          </cell>
          <cell r="O38">
            <v>3</v>
          </cell>
          <cell r="Y38">
            <v>11</v>
          </cell>
        </row>
        <row r="39">
          <cell r="M39">
            <v>3</v>
          </cell>
          <cell r="O39">
            <v>0</v>
          </cell>
          <cell r="Y39">
            <v>13</v>
          </cell>
        </row>
        <row r="40">
          <cell r="M40">
            <v>3</v>
          </cell>
          <cell r="O40">
            <v>1</v>
          </cell>
          <cell r="Y40">
            <v>21</v>
          </cell>
        </row>
        <row r="41">
          <cell r="M41">
            <v>3</v>
          </cell>
          <cell r="O41">
            <v>2</v>
          </cell>
          <cell r="Y41">
            <v>27</v>
          </cell>
        </row>
        <row r="42">
          <cell r="M42">
            <v>3</v>
          </cell>
          <cell r="O42">
            <v>1</v>
          </cell>
          <cell r="Y42">
            <v>32</v>
          </cell>
        </row>
        <row r="43">
          <cell r="M43">
            <v>1</v>
          </cell>
          <cell r="O43">
            <v>3</v>
          </cell>
          <cell r="Y43">
            <v>42</v>
          </cell>
        </row>
        <row r="44">
          <cell r="M44">
            <v>3</v>
          </cell>
          <cell r="O44">
            <v>1</v>
          </cell>
          <cell r="Y44">
            <v>45</v>
          </cell>
        </row>
        <row r="45">
          <cell r="M45">
            <v>3</v>
          </cell>
          <cell r="O45">
            <v>0</v>
          </cell>
          <cell r="Y45">
            <v>4</v>
          </cell>
        </row>
        <row r="46">
          <cell r="M46">
            <v>3</v>
          </cell>
          <cell r="O46">
            <v>2</v>
          </cell>
          <cell r="Y46">
            <v>13</v>
          </cell>
        </row>
        <row r="47">
          <cell r="M47">
            <v>3</v>
          </cell>
          <cell r="O47">
            <v>1</v>
          </cell>
          <cell r="Y47">
            <v>27</v>
          </cell>
        </row>
        <row r="48">
          <cell r="M48">
            <v>1</v>
          </cell>
          <cell r="O48">
            <v>3</v>
          </cell>
          <cell r="Y48">
            <v>45</v>
          </cell>
        </row>
        <row r="49">
          <cell r="M49">
            <v>2</v>
          </cell>
          <cell r="O49">
            <v>3</v>
          </cell>
          <cell r="Y49">
            <v>13</v>
          </cell>
        </row>
        <row r="50">
          <cell r="M50">
            <v>3</v>
          </cell>
          <cell r="O50">
            <v>0</v>
          </cell>
          <cell r="Y50">
            <v>27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7">
        <row r="5">
          <cell r="M5">
            <v>0</v>
          </cell>
          <cell r="O5">
            <v>3</v>
          </cell>
          <cell r="Y5">
            <v>3</v>
          </cell>
        </row>
        <row r="6">
          <cell r="M6">
            <v>0</v>
          </cell>
          <cell r="O6">
            <v>3</v>
          </cell>
          <cell r="Y6">
            <v>8</v>
          </cell>
        </row>
        <row r="7">
          <cell r="M7">
            <v>3</v>
          </cell>
          <cell r="O7">
            <v>0</v>
          </cell>
          <cell r="Y7">
            <v>9</v>
          </cell>
        </row>
        <row r="8">
          <cell r="M8">
            <v>3</v>
          </cell>
          <cell r="O8">
            <v>2</v>
          </cell>
          <cell r="Y8">
            <v>13</v>
          </cell>
        </row>
        <row r="9">
          <cell r="M9">
            <v>3</v>
          </cell>
          <cell r="O9">
            <v>0</v>
          </cell>
          <cell r="Y9">
            <v>15</v>
          </cell>
        </row>
        <row r="10">
          <cell r="M10">
            <v>3</v>
          </cell>
          <cell r="O10">
            <v>0</v>
          </cell>
          <cell r="Y10">
            <v>20</v>
          </cell>
        </row>
        <row r="11">
          <cell r="M11">
            <v>3</v>
          </cell>
          <cell r="O11">
            <v>0</v>
          </cell>
          <cell r="Y11">
            <v>24</v>
          </cell>
        </row>
        <row r="12">
          <cell r="M12">
            <v>0</v>
          </cell>
          <cell r="O12">
            <v>3</v>
          </cell>
          <cell r="Y12">
            <v>30</v>
          </cell>
        </row>
        <row r="13">
          <cell r="M13">
            <v>1</v>
          </cell>
          <cell r="O13">
            <v>3</v>
          </cell>
          <cell r="Y13">
            <v>32</v>
          </cell>
        </row>
        <row r="14">
          <cell r="M14">
            <v>3</v>
          </cell>
          <cell r="O14">
            <v>0</v>
          </cell>
          <cell r="Y14">
            <v>35</v>
          </cell>
        </row>
        <row r="15">
          <cell r="M15">
            <v>3</v>
          </cell>
          <cell r="O15">
            <v>0</v>
          </cell>
          <cell r="Y15">
            <v>37</v>
          </cell>
        </row>
        <row r="16">
          <cell r="M16">
            <v>3</v>
          </cell>
          <cell r="O16">
            <v>0</v>
          </cell>
          <cell r="Y16">
            <v>42</v>
          </cell>
        </row>
        <row r="17">
          <cell r="M17">
            <v>3</v>
          </cell>
          <cell r="O17">
            <v>1</v>
          </cell>
          <cell r="Y17">
            <v>1</v>
          </cell>
        </row>
        <row r="18">
          <cell r="M18">
            <v>0</v>
          </cell>
          <cell r="O18">
            <v>3</v>
          </cell>
          <cell r="Y18">
            <v>5</v>
          </cell>
        </row>
        <row r="19">
          <cell r="M19">
            <v>1</v>
          </cell>
          <cell r="O19">
            <v>3</v>
          </cell>
          <cell r="Y19">
            <v>8</v>
          </cell>
        </row>
        <row r="20">
          <cell r="M20">
            <v>1</v>
          </cell>
          <cell r="O20">
            <v>3</v>
          </cell>
          <cell r="Y20">
            <v>11</v>
          </cell>
        </row>
        <row r="21">
          <cell r="M21">
            <v>0</v>
          </cell>
          <cell r="O21">
            <v>3</v>
          </cell>
          <cell r="Y21">
            <v>13</v>
          </cell>
        </row>
        <row r="22">
          <cell r="M22">
            <v>3</v>
          </cell>
          <cell r="O22">
            <v>0</v>
          </cell>
          <cell r="Y22">
            <v>15</v>
          </cell>
        </row>
        <row r="23">
          <cell r="M23">
            <v>3</v>
          </cell>
          <cell r="O23">
            <v>0</v>
          </cell>
          <cell r="Y23">
            <v>18</v>
          </cell>
        </row>
        <row r="24">
          <cell r="M24">
            <v>0</v>
          </cell>
          <cell r="O24">
            <v>3</v>
          </cell>
          <cell r="Y24">
            <v>22</v>
          </cell>
        </row>
        <row r="25">
          <cell r="M25">
            <v>3</v>
          </cell>
          <cell r="O25">
            <v>1</v>
          </cell>
          <cell r="Y25">
            <v>23</v>
          </cell>
        </row>
        <row r="26">
          <cell r="M26">
            <v>3</v>
          </cell>
          <cell r="O26">
            <v>0</v>
          </cell>
          <cell r="Y26">
            <v>26</v>
          </cell>
        </row>
        <row r="27">
          <cell r="M27">
            <v>1</v>
          </cell>
          <cell r="O27">
            <v>3</v>
          </cell>
          <cell r="Y27">
            <v>30</v>
          </cell>
        </row>
        <row r="28">
          <cell r="M28">
            <v>3</v>
          </cell>
          <cell r="O28">
            <v>0</v>
          </cell>
          <cell r="Y28">
            <v>32</v>
          </cell>
        </row>
        <row r="29">
          <cell r="M29">
            <v>1</v>
          </cell>
          <cell r="O29">
            <v>3</v>
          </cell>
          <cell r="Y29">
            <v>35</v>
          </cell>
        </row>
        <row r="30">
          <cell r="M30">
            <v>3</v>
          </cell>
          <cell r="O30">
            <v>0</v>
          </cell>
          <cell r="Y30">
            <v>37</v>
          </cell>
        </row>
        <row r="31">
          <cell r="M31">
            <v>0</v>
          </cell>
          <cell r="O31">
            <v>3</v>
          </cell>
          <cell r="Y31">
            <v>41</v>
          </cell>
        </row>
        <row r="32">
          <cell r="M32">
            <v>3</v>
          </cell>
          <cell r="O32">
            <v>0</v>
          </cell>
          <cell r="Y32">
            <v>42</v>
          </cell>
        </row>
        <row r="33">
          <cell r="M33">
            <v>3</v>
          </cell>
          <cell r="O33">
            <v>0</v>
          </cell>
          <cell r="Y33">
            <v>1</v>
          </cell>
        </row>
        <row r="34">
          <cell r="M34">
            <v>0</v>
          </cell>
          <cell r="O34">
            <v>3</v>
          </cell>
          <cell r="Y34">
            <v>11</v>
          </cell>
        </row>
        <row r="35">
          <cell r="M35">
            <v>3</v>
          </cell>
          <cell r="O35">
            <v>0</v>
          </cell>
          <cell r="Y35">
            <v>13</v>
          </cell>
        </row>
        <row r="36">
          <cell r="M36">
            <v>3</v>
          </cell>
          <cell r="O36">
            <v>0</v>
          </cell>
          <cell r="Y36">
            <v>18</v>
          </cell>
        </row>
        <row r="37">
          <cell r="M37">
            <v>3</v>
          </cell>
          <cell r="O37">
            <v>0</v>
          </cell>
          <cell r="Y37">
            <v>23</v>
          </cell>
        </row>
        <row r="38">
          <cell r="M38">
            <v>3</v>
          </cell>
          <cell r="O38">
            <v>0</v>
          </cell>
          <cell r="Y38">
            <v>30</v>
          </cell>
        </row>
        <row r="39">
          <cell r="M39">
            <v>3</v>
          </cell>
          <cell r="O39">
            <v>1</v>
          </cell>
          <cell r="Y39">
            <v>35</v>
          </cell>
        </row>
        <row r="40">
          <cell r="M40">
            <v>2</v>
          </cell>
          <cell r="O40">
            <v>3</v>
          </cell>
          <cell r="Y40">
            <v>42</v>
          </cell>
        </row>
        <row r="41">
          <cell r="M41">
            <v>1</v>
          </cell>
          <cell r="O41">
            <v>3</v>
          </cell>
          <cell r="Y41">
            <v>11</v>
          </cell>
        </row>
        <row r="42">
          <cell r="M42">
            <v>3</v>
          </cell>
          <cell r="O42">
            <v>0</v>
          </cell>
          <cell r="Y42">
            <v>13</v>
          </cell>
        </row>
        <row r="43">
          <cell r="M43">
            <v>1</v>
          </cell>
          <cell r="O43">
            <v>3</v>
          </cell>
          <cell r="Y43">
            <v>30</v>
          </cell>
        </row>
        <row r="44">
          <cell r="M44">
            <v>0</v>
          </cell>
          <cell r="O44">
            <v>3</v>
          </cell>
          <cell r="Y44">
            <v>42</v>
          </cell>
        </row>
        <row r="45">
          <cell r="M45">
            <v>2</v>
          </cell>
          <cell r="O45">
            <v>3</v>
          </cell>
          <cell r="Y45">
            <v>13</v>
          </cell>
        </row>
        <row r="46">
          <cell r="M46">
            <v>0</v>
          </cell>
          <cell r="O46">
            <v>3</v>
          </cell>
          <cell r="Y46">
            <v>42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8">
        <row r="5">
          <cell r="M5">
            <v>0</v>
          </cell>
          <cell r="O5">
            <v>3</v>
          </cell>
          <cell r="Y5">
            <v>3</v>
          </cell>
        </row>
        <row r="6">
          <cell r="M6">
            <v>3</v>
          </cell>
          <cell r="O6">
            <v>0</v>
          </cell>
          <cell r="Y6">
            <v>7</v>
          </cell>
        </row>
        <row r="7">
          <cell r="M7">
            <v>3</v>
          </cell>
          <cell r="O7">
            <v>0</v>
          </cell>
          <cell r="Y7">
            <v>9</v>
          </cell>
        </row>
        <row r="8">
          <cell r="M8">
            <v>0</v>
          </cell>
          <cell r="O8">
            <v>3</v>
          </cell>
          <cell r="Y8">
            <v>14</v>
          </cell>
        </row>
        <row r="9">
          <cell r="M9">
            <v>3</v>
          </cell>
          <cell r="O9">
            <v>1</v>
          </cell>
          <cell r="Y9">
            <v>15</v>
          </cell>
        </row>
        <row r="10">
          <cell r="M10">
            <v>0</v>
          </cell>
          <cell r="O10">
            <v>3</v>
          </cell>
          <cell r="Y10">
            <v>21</v>
          </cell>
        </row>
        <row r="11">
          <cell r="M11">
            <v>0</v>
          </cell>
          <cell r="O11">
            <v>3</v>
          </cell>
          <cell r="Y11">
            <v>25</v>
          </cell>
        </row>
        <row r="12">
          <cell r="M12">
            <v>3</v>
          </cell>
          <cell r="O12">
            <v>0</v>
          </cell>
          <cell r="Y12">
            <v>29</v>
          </cell>
        </row>
        <row r="13">
          <cell r="M13">
            <v>0</v>
          </cell>
          <cell r="O13">
            <v>3</v>
          </cell>
          <cell r="Y13">
            <v>32</v>
          </cell>
        </row>
        <row r="14">
          <cell r="M14">
            <v>1</v>
          </cell>
          <cell r="O14">
            <v>3</v>
          </cell>
          <cell r="Y14">
            <v>36</v>
          </cell>
        </row>
        <row r="15">
          <cell r="M15">
            <v>3</v>
          </cell>
          <cell r="O15">
            <v>0</v>
          </cell>
          <cell r="Y15">
            <v>37</v>
          </cell>
        </row>
        <row r="16">
          <cell r="M16">
            <v>0</v>
          </cell>
          <cell r="O16">
            <v>3</v>
          </cell>
          <cell r="Y16">
            <v>43</v>
          </cell>
        </row>
        <row r="17">
          <cell r="M17">
            <v>3</v>
          </cell>
          <cell r="O17">
            <v>0</v>
          </cell>
          <cell r="Y17">
            <v>1</v>
          </cell>
        </row>
        <row r="18">
          <cell r="M18">
            <v>1</v>
          </cell>
          <cell r="O18">
            <v>3</v>
          </cell>
          <cell r="Y18">
            <v>5</v>
          </cell>
        </row>
        <row r="19">
          <cell r="M19">
            <v>3</v>
          </cell>
          <cell r="O19">
            <v>0</v>
          </cell>
          <cell r="Y19">
            <v>6</v>
          </cell>
        </row>
        <row r="20">
          <cell r="M20">
            <v>0</v>
          </cell>
          <cell r="O20">
            <v>3</v>
          </cell>
          <cell r="Y20">
            <v>11</v>
          </cell>
        </row>
        <row r="21">
          <cell r="M21">
            <v>1</v>
          </cell>
          <cell r="O21">
            <v>3</v>
          </cell>
          <cell r="Y21">
            <v>14</v>
          </cell>
        </row>
        <row r="22">
          <cell r="M22">
            <v>3</v>
          </cell>
          <cell r="O22">
            <v>0</v>
          </cell>
          <cell r="Y22">
            <v>15</v>
          </cell>
        </row>
        <row r="23">
          <cell r="M23">
            <v>3</v>
          </cell>
          <cell r="O23">
            <v>1</v>
          </cell>
          <cell r="Y23">
            <v>18</v>
          </cell>
        </row>
        <row r="24">
          <cell r="M24">
            <v>3</v>
          </cell>
          <cell r="O24">
            <v>1</v>
          </cell>
          <cell r="Y24">
            <v>21</v>
          </cell>
        </row>
        <row r="25">
          <cell r="M25">
            <v>0</v>
          </cell>
          <cell r="O25">
            <v>3</v>
          </cell>
          <cell r="Y25">
            <v>25</v>
          </cell>
        </row>
        <row r="26">
          <cell r="M26">
            <v>2</v>
          </cell>
          <cell r="O26">
            <v>3</v>
          </cell>
          <cell r="Y26">
            <v>27</v>
          </cell>
        </row>
        <row r="27">
          <cell r="M27">
            <v>0</v>
          </cell>
          <cell r="O27">
            <v>3</v>
          </cell>
          <cell r="Y27">
            <v>29</v>
          </cell>
        </row>
        <row r="28">
          <cell r="M28">
            <v>0</v>
          </cell>
          <cell r="O28">
            <v>3</v>
          </cell>
          <cell r="Y28">
            <v>33</v>
          </cell>
        </row>
        <row r="29">
          <cell r="M29">
            <v>3</v>
          </cell>
          <cell r="O29">
            <v>0</v>
          </cell>
          <cell r="Y29">
            <v>34</v>
          </cell>
        </row>
        <row r="30">
          <cell r="M30">
            <v>0</v>
          </cell>
          <cell r="O30">
            <v>3</v>
          </cell>
          <cell r="Y30">
            <v>39</v>
          </cell>
        </row>
        <row r="31">
          <cell r="M31">
            <v>3</v>
          </cell>
          <cell r="O31">
            <v>1</v>
          </cell>
          <cell r="Y31">
            <v>40</v>
          </cell>
        </row>
        <row r="32">
          <cell r="M32">
            <v>0</v>
          </cell>
          <cell r="O32">
            <v>3</v>
          </cell>
          <cell r="Y32">
            <v>44</v>
          </cell>
        </row>
        <row r="33">
          <cell r="M33">
            <v>1</v>
          </cell>
          <cell r="O33">
            <v>3</v>
          </cell>
          <cell r="Y33">
            <v>5</v>
          </cell>
        </row>
        <row r="34">
          <cell r="M34">
            <v>3</v>
          </cell>
          <cell r="O34">
            <v>0</v>
          </cell>
          <cell r="Y34">
            <v>6</v>
          </cell>
        </row>
        <row r="35">
          <cell r="M35">
            <v>3</v>
          </cell>
          <cell r="O35">
            <v>1</v>
          </cell>
          <cell r="Y35">
            <v>14</v>
          </cell>
        </row>
        <row r="36">
          <cell r="M36">
            <v>3</v>
          </cell>
          <cell r="O36">
            <v>1</v>
          </cell>
          <cell r="Y36">
            <v>18</v>
          </cell>
        </row>
        <row r="37">
          <cell r="M37">
            <v>3</v>
          </cell>
          <cell r="O37">
            <v>0</v>
          </cell>
          <cell r="Y37">
            <v>25</v>
          </cell>
        </row>
        <row r="38">
          <cell r="M38">
            <v>3</v>
          </cell>
          <cell r="O38">
            <v>2</v>
          </cell>
          <cell r="Y38">
            <v>29</v>
          </cell>
        </row>
        <row r="39">
          <cell r="M39">
            <v>0</v>
          </cell>
          <cell r="O39">
            <v>3</v>
          </cell>
          <cell r="Y39">
            <v>39</v>
          </cell>
        </row>
        <row r="40">
          <cell r="M40">
            <v>0</v>
          </cell>
          <cell r="O40">
            <v>3</v>
          </cell>
          <cell r="Y40">
            <v>44</v>
          </cell>
        </row>
        <row r="41">
          <cell r="M41">
            <v>3</v>
          </cell>
          <cell r="O41">
            <v>0</v>
          </cell>
          <cell r="Y41">
            <v>5</v>
          </cell>
        </row>
        <row r="42">
          <cell r="M42">
            <v>0</v>
          </cell>
          <cell r="O42">
            <v>3</v>
          </cell>
          <cell r="Y42">
            <v>18</v>
          </cell>
        </row>
        <row r="43">
          <cell r="M43">
            <v>3</v>
          </cell>
          <cell r="O43">
            <v>0</v>
          </cell>
          <cell r="Y43">
            <v>25</v>
          </cell>
        </row>
        <row r="44">
          <cell r="M44">
            <v>0</v>
          </cell>
          <cell r="O44">
            <v>3</v>
          </cell>
          <cell r="Y44">
            <v>44</v>
          </cell>
        </row>
        <row r="45">
          <cell r="M45">
            <v>1</v>
          </cell>
          <cell r="O45">
            <v>3</v>
          </cell>
          <cell r="Y45">
            <v>18</v>
          </cell>
        </row>
        <row r="46">
          <cell r="M46">
            <v>0</v>
          </cell>
          <cell r="O46">
            <v>3</v>
          </cell>
          <cell r="Y46">
            <v>44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9">
        <row r="5">
          <cell r="M5">
            <v>3</v>
          </cell>
          <cell r="O5">
            <v>0</v>
          </cell>
          <cell r="Y5">
            <v>1</v>
          </cell>
        </row>
        <row r="6">
          <cell r="M6">
            <v>0</v>
          </cell>
          <cell r="O6">
            <v>3</v>
          </cell>
          <cell r="Y6">
            <v>4</v>
          </cell>
        </row>
        <row r="7">
          <cell r="M7">
            <v>0</v>
          </cell>
          <cell r="O7">
            <v>3</v>
          </cell>
          <cell r="Y7">
            <v>6</v>
          </cell>
        </row>
        <row r="8">
          <cell r="M8">
            <v>3</v>
          </cell>
          <cell r="O8">
            <v>2</v>
          </cell>
          <cell r="Y8">
            <v>7</v>
          </cell>
        </row>
        <row r="9">
          <cell r="M9">
            <v>0</v>
          </cell>
          <cell r="O9">
            <v>3</v>
          </cell>
          <cell r="Y9">
            <v>10</v>
          </cell>
        </row>
        <row r="10">
          <cell r="M10">
            <v>0</v>
          </cell>
          <cell r="O10">
            <v>3</v>
          </cell>
          <cell r="Y10">
            <v>12</v>
          </cell>
        </row>
        <row r="11">
          <cell r="M11">
            <v>0</v>
          </cell>
          <cell r="O11">
            <v>3</v>
          </cell>
          <cell r="Y11">
            <v>14</v>
          </cell>
        </row>
        <row r="12">
          <cell r="M12">
            <v>0</v>
          </cell>
          <cell r="O12">
            <v>3</v>
          </cell>
          <cell r="Y12">
            <v>16</v>
          </cell>
        </row>
        <row r="13">
          <cell r="M13">
            <v>1</v>
          </cell>
          <cell r="O13">
            <v>3</v>
          </cell>
          <cell r="Y13">
            <v>18</v>
          </cell>
        </row>
        <row r="14">
          <cell r="M14">
            <v>0</v>
          </cell>
          <cell r="O14">
            <v>3</v>
          </cell>
          <cell r="Y14">
            <v>20</v>
          </cell>
        </row>
        <row r="15">
          <cell r="M15">
            <v>2</v>
          </cell>
          <cell r="O15">
            <v>3</v>
          </cell>
          <cell r="Y15">
            <v>22</v>
          </cell>
        </row>
        <row r="16">
          <cell r="M16">
            <v>0</v>
          </cell>
          <cell r="O16">
            <v>3</v>
          </cell>
          <cell r="Y16">
            <v>24</v>
          </cell>
        </row>
        <row r="17">
          <cell r="M17">
            <v>3</v>
          </cell>
          <cell r="O17">
            <v>0</v>
          </cell>
          <cell r="Y17">
            <v>25</v>
          </cell>
        </row>
        <row r="18">
          <cell r="M18">
            <v>1</v>
          </cell>
          <cell r="O18">
            <v>3</v>
          </cell>
          <cell r="Y18">
            <v>28</v>
          </cell>
        </row>
        <row r="19">
          <cell r="M19">
            <v>3</v>
          </cell>
          <cell r="O19">
            <v>0</v>
          </cell>
          <cell r="Y19">
            <v>29</v>
          </cell>
        </row>
        <row r="20">
          <cell r="M20">
            <v>1</v>
          </cell>
          <cell r="O20">
            <v>3</v>
          </cell>
          <cell r="Y20">
            <v>32</v>
          </cell>
        </row>
        <row r="21">
          <cell r="M21">
            <v>3</v>
          </cell>
          <cell r="O21">
            <v>0</v>
          </cell>
          <cell r="Y21">
            <v>1</v>
          </cell>
        </row>
        <row r="22">
          <cell r="M22">
            <v>0</v>
          </cell>
          <cell r="O22">
            <v>3</v>
          </cell>
          <cell r="Y22">
            <v>7</v>
          </cell>
        </row>
        <row r="23">
          <cell r="M23">
            <v>0</v>
          </cell>
          <cell r="O23">
            <v>3</v>
          </cell>
          <cell r="Y23">
            <v>12</v>
          </cell>
        </row>
        <row r="24">
          <cell r="M24">
            <v>3</v>
          </cell>
          <cell r="O24">
            <v>1</v>
          </cell>
          <cell r="Y24">
            <v>14</v>
          </cell>
        </row>
        <row r="25">
          <cell r="M25">
            <v>0</v>
          </cell>
          <cell r="O25">
            <v>3</v>
          </cell>
          <cell r="Y25">
            <v>20</v>
          </cell>
        </row>
        <row r="26">
          <cell r="M26">
            <v>1</v>
          </cell>
          <cell r="O26">
            <v>3</v>
          </cell>
          <cell r="Y26">
            <v>24</v>
          </cell>
        </row>
        <row r="27">
          <cell r="M27">
            <v>3</v>
          </cell>
          <cell r="O27">
            <v>2</v>
          </cell>
          <cell r="Y27">
            <v>25</v>
          </cell>
        </row>
        <row r="28">
          <cell r="M28">
            <v>3</v>
          </cell>
          <cell r="O28">
            <v>1</v>
          </cell>
          <cell r="Y28">
            <v>29</v>
          </cell>
        </row>
        <row r="29">
          <cell r="M29">
            <v>3</v>
          </cell>
          <cell r="O29">
            <v>0</v>
          </cell>
          <cell r="Y29">
            <v>1</v>
          </cell>
        </row>
        <row r="30">
          <cell r="M30">
            <v>2</v>
          </cell>
          <cell r="O30">
            <v>3</v>
          </cell>
          <cell r="Y30">
            <v>14</v>
          </cell>
        </row>
        <row r="31">
          <cell r="M31">
            <v>1</v>
          </cell>
          <cell r="O31">
            <v>3</v>
          </cell>
          <cell r="Y31">
            <v>24</v>
          </cell>
        </row>
        <row r="32">
          <cell r="M32">
            <v>0</v>
          </cell>
          <cell r="O32">
            <v>3</v>
          </cell>
          <cell r="Y32">
            <v>29</v>
          </cell>
        </row>
        <row r="33">
          <cell r="M33">
            <v>3</v>
          </cell>
          <cell r="O33">
            <v>1</v>
          </cell>
          <cell r="Y33">
            <v>1</v>
          </cell>
        </row>
        <row r="34">
          <cell r="M34">
            <v>3</v>
          </cell>
          <cell r="O34">
            <v>0</v>
          </cell>
          <cell r="Y34">
            <v>24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10">
        <row r="5">
          <cell r="M5">
            <v>1</v>
          </cell>
          <cell r="O5">
            <v>3</v>
          </cell>
          <cell r="Y5">
            <v>3</v>
          </cell>
        </row>
        <row r="6">
          <cell r="M6">
            <v>3</v>
          </cell>
          <cell r="O6">
            <v>0</v>
          </cell>
          <cell r="Y6">
            <v>4</v>
          </cell>
        </row>
        <row r="7">
          <cell r="M7">
            <v>3</v>
          </cell>
          <cell r="O7">
            <v>0</v>
          </cell>
        </row>
        <row r="8">
          <cell r="M8">
            <v>3</v>
          </cell>
          <cell r="O8">
            <v>0</v>
          </cell>
          <cell r="Y8">
            <v>9</v>
          </cell>
        </row>
        <row r="9">
          <cell r="M9">
            <v>0</v>
          </cell>
          <cell r="O9">
            <v>3</v>
          </cell>
          <cell r="Y9">
            <v>12</v>
          </cell>
        </row>
        <row r="10">
          <cell r="M10">
            <v>3</v>
          </cell>
          <cell r="O10">
            <v>0</v>
          </cell>
          <cell r="Y10">
            <v>15</v>
          </cell>
        </row>
        <row r="11">
          <cell r="M11">
            <v>3</v>
          </cell>
          <cell r="O11">
            <v>2</v>
          </cell>
          <cell r="Y11">
            <v>17</v>
          </cell>
        </row>
        <row r="12">
          <cell r="M12">
            <v>3</v>
          </cell>
          <cell r="O12">
            <v>0</v>
          </cell>
        </row>
        <row r="13">
          <cell r="M13">
            <v>3</v>
          </cell>
          <cell r="O13">
            <v>1</v>
          </cell>
          <cell r="Y13">
            <v>22</v>
          </cell>
        </row>
        <row r="14">
          <cell r="M14">
            <v>3</v>
          </cell>
          <cell r="O14">
            <v>0</v>
          </cell>
          <cell r="Y14">
            <v>24</v>
          </cell>
        </row>
        <row r="15">
          <cell r="M15">
            <v>1</v>
          </cell>
          <cell r="O15">
            <v>3</v>
          </cell>
          <cell r="Y15">
            <v>29</v>
          </cell>
        </row>
        <row r="16">
          <cell r="M16">
            <v>2</v>
          </cell>
          <cell r="O16">
            <v>3</v>
          </cell>
          <cell r="Y16">
            <v>31</v>
          </cell>
        </row>
        <row r="17">
          <cell r="M17">
            <v>0</v>
          </cell>
          <cell r="O17">
            <v>3</v>
          </cell>
        </row>
        <row r="18">
          <cell r="M18">
            <v>0</v>
          </cell>
          <cell r="O18">
            <v>3</v>
          </cell>
          <cell r="Y18">
            <v>36</v>
          </cell>
        </row>
        <row r="19">
          <cell r="M19">
            <v>3</v>
          </cell>
          <cell r="O19">
            <v>0</v>
          </cell>
          <cell r="Y19">
            <v>37</v>
          </cell>
        </row>
        <row r="20">
          <cell r="M20">
            <v>2</v>
          </cell>
          <cell r="O20">
            <v>3</v>
          </cell>
          <cell r="Y20">
            <v>42</v>
          </cell>
        </row>
        <row r="21">
          <cell r="M21">
            <v>3</v>
          </cell>
          <cell r="O21">
            <v>0</v>
          </cell>
          <cell r="Y21">
            <v>43</v>
          </cell>
        </row>
        <row r="22">
          <cell r="M22">
            <v>3</v>
          </cell>
          <cell r="O22">
            <v>0</v>
          </cell>
        </row>
        <row r="23">
          <cell r="M23">
            <v>1</v>
          </cell>
          <cell r="O23">
            <v>3</v>
          </cell>
          <cell r="Y23">
            <v>49</v>
          </cell>
        </row>
        <row r="24">
          <cell r="M24">
            <v>0</v>
          </cell>
          <cell r="O24">
            <v>3</v>
          </cell>
          <cell r="Y24">
            <v>51</v>
          </cell>
        </row>
        <row r="25">
          <cell r="M25">
            <v>3</v>
          </cell>
          <cell r="O25">
            <v>2</v>
          </cell>
          <cell r="Y25">
            <v>1</v>
          </cell>
        </row>
        <row r="26">
          <cell r="M26">
            <v>3</v>
          </cell>
          <cell r="O26">
            <v>0</v>
          </cell>
          <cell r="Y26">
            <v>4</v>
          </cell>
        </row>
        <row r="27">
          <cell r="M27">
            <v>3</v>
          </cell>
          <cell r="O27">
            <v>0</v>
          </cell>
          <cell r="Y27">
            <v>8</v>
          </cell>
        </row>
        <row r="28">
          <cell r="M28">
            <v>0</v>
          </cell>
          <cell r="O28">
            <v>3</v>
          </cell>
          <cell r="Y28">
            <v>13</v>
          </cell>
        </row>
        <row r="29">
          <cell r="M29">
            <v>0</v>
          </cell>
          <cell r="O29">
            <v>3</v>
          </cell>
          <cell r="Y29">
            <v>15</v>
          </cell>
        </row>
        <row r="30">
          <cell r="M30">
            <v>3</v>
          </cell>
          <cell r="O30">
            <v>0</v>
          </cell>
          <cell r="Y30">
            <v>17</v>
          </cell>
        </row>
        <row r="31">
          <cell r="M31">
            <v>0</v>
          </cell>
          <cell r="O31">
            <v>3</v>
          </cell>
          <cell r="Y31">
            <v>22</v>
          </cell>
        </row>
        <row r="32">
          <cell r="M32">
            <v>3</v>
          </cell>
          <cell r="O32">
            <v>0</v>
          </cell>
          <cell r="Y32">
            <v>24</v>
          </cell>
        </row>
        <row r="33">
          <cell r="M33">
            <v>3</v>
          </cell>
          <cell r="O33">
            <v>0</v>
          </cell>
          <cell r="Y33">
            <v>27</v>
          </cell>
        </row>
        <row r="34">
          <cell r="M34">
            <v>2</v>
          </cell>
          <cell r="O34">
            <v>3</v>
          </cell>
          <cell r="Y34">
            <v>33</v>
          </cell>
        </row>
        <row r="35">
          <cell r="M35">
            <v>0</v>
          </cell>
          <cell r="O35">
            <v>3</v>
          </cell>
          <cell r="Y35">
            <v>36</v>
          </cell>
        </row>
        <row r="36">
          <cell r="M36">
            <v>3</v>
          </cell>
          <cell r="O36">
            <v>0</v>
          </cell>
          <cell r="Y36">
            <v>37</v>
          </cell>
        </row>
        <row r="37">
          <cell r="M37">
            <v>3</v>
          </cell>
          <cell r="O37">
            <v>2</v>
          </cell>
          <cell r="Y37">
            <v>40</v>
          </cell>
        </row>
        <row r="38">
          <cell r="M38">
            <v>3</v>
          </cell>
          <cell r="O38">
            <v>0</v>
          </cell>
          <cell r="Y38">
            <v>43</v>
          </cell>
        </row>
        <row r="39">
          <cell r="M39">
            <v>3</v>
          </cell>
          <cell r="O39">
            <v>0</v>
          </cell>
          <cell r="Y39">
            <v>46</v>
          </cell>
        </row>
        <row r="40">
          <cell r="M40">
            <v>3</v>
          </cell>
          <cell r="O40">
            <v>0</v>
          </cell>
          <cell r="Y40">
            <v>51</v>
          </cell>
        </row>
        <row r="41">
          <cell r="M41">
            <v>1</v>
          </cell>
          <cell r="O41">
            <v>3</v>
          </cell>
          <cell r="Y41">
            <v>4</v>
          </cell>
        </row>
        <row r="42">
          <cell r="M42">
            <v>1</v>
          </cell>
          <cell r="O42">
            <v>3</v>
          </cell>
          <cell r="Y42">
            <v>13</v>
          </cell>
        </row>
        <row r="43">
          <cell r="M43">
            <v>0</v>
          </cell>
          <cell r="O43">
            <v>3</v>
          </cell>
          <cell r="Y43">
            <v>17</v>
          </cell>
        </row>
        <row r="44">
          <cell r="M44">
            <v>3</v>
          </cell>
          <cell r="O44">
            <v>1</v>
          </cell>
          <cell r="Y44">
            <v>22</v>
          </cell>
        </row>
        <row r="45">
          <cell r="M45">
            <v>3</v>
          </cell>
          <cell r="O45">
            <v>0</v>
          </cell>
          <cell r="Y45">
            <v>27</v>
          </cell>
        </row>
        <row r="46">
          <cell r="M46">
            <v>0</v>
          </cell>
          <cell r="O46">
            <v>3</v>
          </cell>
          <cell r="Y46">
            <v>37</v>
          </cell>
        </row>
        <row r="47">
          <cell r="M47">
            <v>0</v>
          </cell>
          <cell r="O47">
            <v>3</v>
          </cell>
          <cell r="Y47">
            <v>43</v>
          </cell>
        </row>
        <row r="48">
          <cell r="M48">
            <v>0</v>
          </cell>
          <cell r="O48">
            <v>3</v>
          </cell>
          <cell r="Y48">
            <v>51</v>
          </cell>
        </row>
        <row r="49">
          <cell r="M49">
            <v>3</v>
          </cell>
          <cell r="O49">
            <v>0</v>
          </cell>
          <cell r="Y49">
            <v>4</v>
          </cell>
        </row>
        <row r="50">
          <cell r="M50">
            <v>3</v>
          </cell>
          <cell r="O50">
            <v>0</v>
          </cell>
          <cell r="Y50">
            <v>17</v>
          </cell>
        </row>
        <row r="51">
          <cell r="M51">
            <v>3</v>
          </cell>
          <cell r="O51">
            <v>2</v>
          </cell>
          <cell r="Y51">
            <v>27</v>
          </cell>
        </row>
        <row r="52">
          <cell r="M52">
            <v>1</v>
          </cell>
          <cell r="O52">
            <v>3</v>
          </cell>
          <cell r="Y52">
            <v>51</v>
          </cell>
        </row>
        <row r="53">
          <cell r="M53">
            <v>3</v>
          </cell>
          <cell r="O53">
            <v>2</v>
          </cell>
          <cell r="Y53">
            <v>4</v>
          </cell>
        </row>
        <row r="54">
          <cell r="M54">
            <v>1</v>
          </cell>
          <cell r="O54">
            <v>3</v>
          </cell>
          <cell r="Y54">
            <v>51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  <sheetData sheetId="11">
        <row r="5">
          <cell r="M5">
            <v>3</v>
          </cell>
          <cell r="O5">
            <v>0</v>
          </cell>
          <cell r="Y5">
            <v>2</v>
          </cell>
        </row>
        <row r="6">
          <cell r="M6">
            <v>3</v>
          </cell>
          <cell r="O6">
            <v>0</v>
          </cell>
          <cell r="Y6">
            <v>7</v>
          </cell>
        </row>
        <row r="7">
          <cell r="M7">
            <v>1</v>
          </cell>
          <cell r="O7">
            <v>3</v>
          </cell>
          <cell r="Y7">
            <v>10</v>
          </cell>
        </row>
        <row r="8">
          <cell r="M8">
            <v>1</v>
          </cell>
          <cell r="O8">
            <v>3</v>
          </cell>
          <cell r="Y8">
            <v>14</v>
          </cell>
        </row>
        <row r="9">
          <cell r="M9">
            <v>3</v>
          </cell>
          <cell r="O9">
            <v>0</v>
          </cell>
          <cell r="Y9">
            <v>15</v>
          </cell>
        </row>
        <row r="10">
          <cell r="M10">
            <v>3</v>
          </cell>
          <cell r="O10">
            <v>1</v>
          </cell>
          <cell r="Y10">
            <v>20</v>
          </cell>
        </row>
        <row r="11">
          <cell r="M11">
            <v>0</v>
          </cell>
          <cell r="O11">
            <v>3</v>
          </cell>
          <cell r="Y11">
            <v>25</v>
          </cell>
        </row>
        <row r="12">
          <cell r="M12">
            <v>0</v>
          </cell>
          <cell r="O12">
            <v>3</v>
          </cell>
          <cell r="Y12">
            <v>30</v>
          </cell>
        </row>
        <row r="13">
          <cell r="M13">
            <v>0</v>
          </cell>
          <cell r="O13">
            <v>3</v>
          </cell>
          <cell r="Y13">
            <v>32</v>
          </cell>
        </row>
        <row r="14">
          <cell r="M14">
            <v>3</v>
          </cell>
          <cell r="O14">
            <v>0</v>
          </cell>
          <cell r="Y14">
            <v>35</v>
          </cell>
        </row>
        <row r="15">
          <cell r="M15">
            <v>1</v>
          </cell>
          <cell r="O15">
            <v>3</v>
          </cell>
          <cell r="Y15">
            <v>38</v>
          </cell>
        </row>
        <row r="16">
          <cell r="M16">
            <v>3</v>
          </cell>
          <cell r="O16">
            <v>0</v>
          </cell>
          <cell r="Y16">
            <v>42</v>
          </cell>
        </row>
        <row r="17">
          <cell r="M17">
            <v>0</v>
          </cell>
          <cell r="O17">
            <v>3</v>
          </cell>
          <cell r="Y17">
            <v>2</v>
          </cell>
        </row>
        <row r="18">
          <cell r="M18">
            <v>3</v>
          </cell>
          <cell r="O18">
            <v>1</v>
          </cell>
          <cell r="Y18">
            <v>4</v>
          </cell>
        </row>
        <row r="19">
          <cell r="M19">
            <v>3</v>
          </cell>
          <cell r="O19">
            <v>2</v>
          </cell>
          <cell r="Y19">
            <v>6</v>
          </cell>
        </row>
        <row r="20">
          <cell r="M20">
            <v>1</v>
          </cell>
          <cell r="O20">
            <v>3</v>
          </cell>
          <cell r="Y20">
            <v>11</v>
          </cell>
        </row>
        <row r="21">
          <cell r="M21">
            <v>2</v>
          </cell>
          <cell r="O21">
            <v>3</v>
          </cell>
          <cell r="Y21">
            <v>14</v>
          </cell>
        </row>
        <row r="22">
          <cell r="M22">
            <v>3</v>
          </cell>
          <cell r="O22">
            <v>0</v>
          </cell>
          <cell r="Y22">
            <v>15</v>
          </cell>
        </row>
        <row r="23">
          <cell r="M23">
            <v>3</v>
          </cell>
          <cell r="O23">
            <v>0</v>
          </cell>
          <cell r="Y23">
            <v>18</v>
          </cell>
        </row>
        <row r="24">
          <cell r="M24">
            <v>3</v>
          </cell>
          <cell r="O24">
            <v>2</v>
          </cell>
          <cell r="Y24">
            <v>20</v>
          </cell>
        </row>
        <row r="25">
          <cell r="M25">
            <v>3</v>
          </cell>
          <cell r="O25">
            <v>1</v>
          </cell>
          <cell r="Y25">
            <v>23</v>
          </cell>
        </row>
        <row r="26">
          <cell r="M26">
            <v>3</v>
          </cell>
          <cell r="O26">
            <v>1</v>
          </cell>
          <cell r="Y26">
            <v>26</v>
          </cell>
        </row>
        <row r="27">
          <cell r="M27">
            <v>2</v>
          </cell>
          <cell r="O27">
            <v>3</v>
          </cell>
          <cell r="Y27">
            <v>30</v>
          </cell>
        </row>
        <row r="28">
          <cell r="M28">
            <v>0</v>
          </cell>
          <cell r="O28">
            <v>3</v>
          </cell>
          <cell r="Y28">
            <v>33</v>
          </cell>
        </row>
        <row r="29">
          <cell r="M29">
            <v>0</v>
          </cell>
          <cell r="O29">
            <v>3</v>
          </cell>
          <cell r="Y29">
            <v>35</v>
          </cell>
        </row>
        <row r="30">
          <cell r="M30">
            <v>0</v>
          </cell>
          <cell r="O30">
            <v>3</v>
          </cell>
          <cell r="Y30">
            <v>39</v>
          </cell>
        </row>
        <row r="31">
          <cell r="M31">
            <v>0</v>
          </cell>
          <cell r="O31">
            <v>3</v>
          </cell>
          <cell r="Y31">
            <v>41</v>
          </cell>
        </row>
        <row r="32">
          <cell r="M32">
            <v>0</v>
          </cell>
          <cell r="O32">
            <v>3</v>
          </cell>
          <cell r="Y32">
            <v>44</v>
          </cell>
        </row>
        <row r="33">
          <cell r="M33">
            <v>3</v>
          </cell>
          <cell r="O33">
            <v>0</v>
          </cell>
          <cell r="Y33">
            <v>2</v>
          </cell>
        </row>
        <row r="34">
          <cell r="M34">
            <v>0</v>
          </cell>
          <cell r="O34">
            <v>3</v>
          </cell>
          <cell r="Y34">
            <v>11</v>
          </cell>
        </row>
        <row r="35">
          <cell r="M35">
            <v>0</v>
          </cell>
          <cell r="O35">
            <v>3</v>
          </cell>
          <cell r="Y35">
            <v>15</v>
          </cell>
        </row>
        <row r="36">
          <cell r="M36">
            <v>0</v>
          </cell>
          <cell r="O36">
            <v>3</v>
          </cell>
          <cell r="Y36">
            <v>20</v>
          </cell>
        </row>
        <row r="37">
          <cell r="M37">
            <v>3</v>
          </cell>
          <cell r="O37">
            <v>0</v>
          </cell>
          <cell r="Y37">
            <v>23</v>
          </cell>
        </row>
        <row r="38">
          <cell r="M38">
            <v>3</v>
          </cell>
          <cell r="O38">
            <v>1</v>
          </cell>
          <cell r="Y38">
            <v>30</v>
          </cell>
        </row>
        <row r="39">
          <cell r="M39">
            <v>3</v>
          </cell>
          <cell r="O39">
            <v>1</v>
          </cell>
          <cell r="Y39">
            <v>35</v>
          </cell>
        </row>
        <row r="40">
          <cell r="M40">
            <v>0</v>
          </cell>
          <cell r="O40">
            <v>3</v>
          </cell>
          <cell r="Y40">
            <v>44</v>
          </cell>
        </row>
        <row r="41">
          <cell r="M41">
            <v>3</v>
          </cell>
          <cell r="O41">
            <v>1</v>
          </cell>
          <cell r="Y41">
            <v>2</v>
          </cell>
        </row>
        <row r="42">
          <cell r="M42">
            <v>3</v>
          </cell>
          <cell r="O42">
            <v>0</v>
          </cell>
          <cell r="Y42">
            <v>15</v>
          </cell>
        </row>
        <row r="43">
          <cell r="M43">
            <v>1</v>
          </cell>
          <cell r="O43">
            <v>3</v>
          </cell>
          <cell r="Y43">
            <v>30</v>
          </cell>
        </row>
        <row r="44">
          <cell r="M44">
            <v>3</v>
          </cell>
          <cell r="O44">
            <v>1</v>
          </cell>
          <cell r="Y44">
            <v>35</v>
          </cell>
        </row>
        <row r="45">
          <cell r="M45">
            <v>3</v>
          </cell>
          <cell r="O45">
            <v>0</v>
          </cell>
          <cell r="Y45">
            <v>2</v>
          </cell>
        </row>
        <row r="46">
          <cell r="M46">
            <v>3</v>
          </cell>
          <cell r="O46">
            <v>2</v>
          </cell>
          <cell r="Y46">
            <v>30</v>
          </cell>
        </row>
        <row r="82">
          <cell r="M82">
            <v>0</v>
          </cell>
          <cell r="O82">
            <v>0</v>
          </cell>
          <cell r="Y82" t="str">
            <v/>
          </cell>
        </row>
        <row r="83">
          <cell r="M83">
            <v>0</v>
          </cell>
          <cell r="O83">
            <v>0</v>
          </cell>
          <cell r="Y83" t="str">
            <v/>
          </cell>
        </row>
        <row r="84">
          <cell r="M84">
            <v>0</v>
          </cell>
          <cell r="O84">
            <v>0</v>
          </cell>
          <cell r="Y84" t="str">
            <v/>
          </cell>
        </row>
        <row r="85">
          <cell r="M85">
            <v>0</v>
          </cell>
          <cell r="O85">
            <v>0</v>
          </cell>
          <cell r="Y85" t="str">
            <v/>
          </cell>
        </row>
        <row r="86">
          <cell r="M86">
            <v>0</v>
          </cell>
          <cell r="O86">
            <v>0</v>
          </cell>
          <cell r="Y86" t="str">
            <v/>
          </cell>
        </row>
        <row r="87">
          <cell r="M87">
            <v>0</v>
          </cell>
          <cell r="O87">
            <v>0</v>
          </cell>
          <cell r="Y87" t="str">
            <v/>
          </cell>
        </row>
        <row r="88">
          <cell r="M88">
            <v>0</v>
          </cell>
          <cell r="O88">
            <v>0</v>
          </cell>
          <cell r="Y88" t="str">
            <v/>
          </cell>
        </row>
        <row r="89">
          <cell r="M89">
            <v>0</v>
          </cell>
          <cell r="O89">
            <v>0</v>
          </cell>
          <cell r="Y89" t="str">
            <v/>
          </cell>
        </row>
        <row r="90">
          <cell r="M90">
            <v>0</v>
          </cell>
          <cell r="O90">
            <v>0</v>
          </cell>
          <cell r="Y90" t="str">
            <v/>
          </cell>
          <cell r="Z90" t="str">
            <v/>
          </cell>
        </row>
        <row r="91">
          <cell r="M91">
            <v>0</v>
          </cell>
          <cell r="O91">
            <v>0</v>
          </cell>
          <cell r="Z91" t="str">
            <v/>
          </cell>
        </row>
        <row r="92">
          <cell r="M92">
            <v>0</v>
          </cell>
          <cell r="O92">
            <v>0</v>
          </cell>
          <cell r="Z92" t="str">
            <v/>
          </cell>
        </row>
        <row r="93">
          <cell r="M93">
            <v>0</v>
          </cell>
          <cell r="O93">
            <v>0</v>
          </cell>
          <cell r="Y93" t="str">
            <v/>
          </cell>
          <cell r="Z93" t="str">
            <v/>
          </cell>
        </row>
        <row r="94">
          <cell r="M94">
            <v>0</v>
          </cell>
          <cell r="O94">
            <v>0</v>
          </cell>
          <cell r="Y94" t="str">
            <v/>
          </cell>
          <cell r="Z94" t="str">
            <v/>
          </cell>
        </row>
        <row r="95">
          <cell r="M95">
            <v>0</v>
          </cell>
          <cell r="O95">
            <v>0</v>
          </cell>
          <cell r="Y95" t="str">
            <v/>
          </cell>
          <cell r="Z95" t="str">
            <v/>
          </cell>
        </row>
        <row r="96">
          <cell r="M96">
            <v>0</v>
          </cell>
          <cell r="O96">
            <v>0</v>
          </cell>
          <cell r="Y96" t="str">
            <v/>
          </cell>
          <cell r="Z96" t="str">
            <v/>
          </cell>
        </row>
        <row r="97">
          <cell r="M97">
            <v>0</v>
          </cell>
          <cell r="O97">
            <v>0</v>
          </cell>
          <cell r="Y97" t="str">
            <v/>
          </cell>
          <cell r="Z97" t="str">
            <v/>
          </cell>
        </row>
        <row r="98">
          <cell r="M98">
            <v>0</v>
          </cell>
          <cell r="O98">
            <v>0</v>
          </cell>
        </row>
        <row r="99">
          <cell r="M99">
            <v>0</v>
          </cell>
          <cell r="O99">
            <v>0</v>
          </cell>
        </row>
        <row r="100">
          <cell r="M100">
            <v>0</v>
          </cell>
          <cell r="O100">
            <v>0</v>
          </cell>
        </row>
        <row r="101">
          <cell r="M101">
            <v>0</v>
          </cell>
          <cell r="O10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高男團"/>
      <sheetName val="高女團"/>
      <sheetName val="國男團"/>
      <sheetName val="國女團"/>
      <sheetName val="高男雙"/>
      <sheetName val="高女雙"/>
      <sheetName val="國男雙"/>
      <sheetName val="國女雙"/>
      <sheetName val="高男單"/>
      <sheetName val="高女單"/>
      <sheetName val="國男單"/>
      <sheetName val="國女單"/>
      <sheetName val="Sheet1"/>
    </sheetNames>
    <sheetDataSet>
      <sheetData sheetId="0">
        <row r="1">
          <cell r="A1" t="str">
            <v>第一次賽</v>
          </cell>
        </row>
        <row r="43">
          <cell r="A43">
            <v>1</v>
          </cell>
          <cell r="B43">
            <v>8</v>
          </cell>
          <cell r="D43" t="str">
            <v>新竹縣</v>
          </cell>
          <cell r="E43" t="str">
            <v>湖口高中</v>
          </cell>
        </row>
        <row r="45">
          <cell r="A45">
            <v>2</v>
          </cell>
          <cell r="B45">
            <v>20</v>
          </cell>
          <cell r="D45" t="str">
            <v>臺中市</v>
          </cell>
          <cell r="E45" t="str">
            <v>中港高中</v>
          </cell>
        </row>
        <row r="47">
          <cell r="A47">
            <v>3</v>
          </cell>
          <cell r="B47">
            <v>24</v>
          </cell>
          <cell r="D47" t="str">
            <v>高雄市</v>
          </cell>
          <cell r="E47" t="str">
            <v>高雄中學</v>
          </cell>
        </row>
        <row r="49">
          <cell r="A49">
            <v>4</v>
          </cell>
          <cell r="B49">
            <v>13</v>
          </cell>
          <cell r="D49" t="str">
            <v>新竹市</v>
          </cell>
          <cell r="E49" t="str">
            <v>香山高中</v>
          </cell>
        </row>
        <row r="51">
          <cell r="A51">
            <v>5</v>
          </cell>
          <cell r="B51">
            <v>16</v>
          </cell>
          <cell r="D51" t="str">
            <v>宜蘭縣</v>
          </cell>
          <cell r="E51" t="str">
            <v>頭城家商</v>
          </cell>
        </row>
        <row r="53">
          <cell r="A53">
            <v>6</v>
          </cell>
          <cell r="B53">
            <v>12</v>
          </cell>
          <cell r="D53" t="str">
            <v>新北市</v>
          </cell>
          <cell r="E53" t="str">
            <v>瑞芳高工</v>
          </cell>
        </row>
        <row r="55">
          <cell r="A55">
            <v>7</v>
          </cell>
          <cell r="B55">
            <v>10</v>
          </cell>
          <cell r="D55" t="str">
            <v>桃園縣</v>
          </cell>
          <cell r="E55" t="str">
            <v>中壢高中</v>
          </cell>
        </row>
        <row r="57">
          <cell r="A57">
            <v>8</v>
          </cell>
          <cell r="E57" t="str">
            <v>輪空</v>
          </cell>
        </row>
        <row r="59">
          <cell r="A59">
            <v>9</v>
          </cell>
          <cell r="B59">
            <v>17</v>
          </cell>
          <cell r="D59" t="str">
            <v>臺南市</v>
          </cell>
          <cell r="E59" t="str">
            <v>南大附中</v>
          </cell>
        </row>
        <row r="61">
          <cell r="A61">
            <v>10</v>
          </cell>
          <cell r="B61">
            <v>19</v>
          </cell>
          <cell r="D61" t="str">
            <v>雲林縣</v>
          </cell>
          <cell r="E61" t="str">
            <v>斗六高中</v>
          </cell>
        </row>
        <row r="63">
          <cell r="A63">
            <v>11</v>
          </cell>
          <cell r="B63">
            <v>3</v>
          </cell>
          <cell r="D63" t="str">
            <v>南投縣</v>
          </cell>
          <cell r="E63" t="str">
            <v>南投高中</v>
          </cell>
        </row>
        <row r="65">
          <cell r="A65">
            <v>12</v>
          </cell>
          <cell r="B65">
            <v>21</v>
          </cell>
          <cell r="D65" t="str">
            <v>高雄市</v>
          </cell>
          <cell r="E65" t="str">
            <v>大榮高中</v>
          </cell>
        </row>
        <row r="67">
          <cell r="A67">
            <v>13</v>
          </cell>
          <cell r="B67">
            <v>23</v>
          </cell>
          <cell r="D67" t="str">
            <v>彰化縣</v>
          </cell>
          <cell r="E67" t="str">
            <v>彰化藝中</v>
          </cell>
        </row>
        <row r="69">
          <cell r="A69">
            <v>14</v>
          </cell>
          <cell r="B69">
            <v>4</v>
          </cell>
          <cell r="D69" t="str">
            <v>宜蘭縣</v>
          </cell>
          <cell r="E69" t="str">
            <v>羅東高工</v>
          </cell>
        </row>
        <row r="71">
          <cell r="A71">
            <v>15</v>
          </cell>
          <cell r="B71">
            <v>26</v>
          </cell>
          <cell r="D71" t="str">
            <v>臺南市</v>
          </cell>
          <cell r="E71" t="str">
            <v>臺南二中</v>
          </cell>
        </row>
        <row r="73">
          <cell r="A73">
            <v>16</v>
          </cell>
          <cell r="B73">
            <v>11</v>
          </cell>
          <cell r="D73" t="str">
            <v>雲林縣</v>
          </cell>
          <cell r="E73" t="str">
            <v>虎尾農工</v>
          </cell>
        </row>
        <row r="75">
          <cell r="A75">
            <v>17</v>
          </cell>
          <cell r="B75">
            <v>5</v>
          </cell>
          <cell r="D75" t="str">
            <v>彰化縣</v>
          </cell>
          <cell r="E75" t="str">
            <v>彰化高中</v>
          </cell>
        </row>
        <row r="77">
          <cell r="A77">
            <v>18</v>
          </cell>
          <cell r="B77">
            <v>25</v>
          </cell>
          <cell r="D77" t="str">
            <v>臺北市</v>
          </cell>
          <cell r="E77" t="str">
            <v>成功中學</v>
          </cell>
        </row>
        <row r="79">
          <cell r="A79">
            <v>19</v>
          </cell>
          <cell r="B79">
            <v>22</v>
          </cell>
          <cell r="D79" t="str">
            <v>臺中市</v>
          </cell>
          <cell r="E79" t="str">
            <v>東山高中</v>
          </cell>
        </row>
        <row r="81">
          <cell r="A81">
            <v>20</v>
          </cell>
          <cell r="B81">
            <v>2</v>
          </cell>
          <cell r="D81" t="str">
            <v>臺中市</v>
          </cell>
          <cell r="E81" t="str">
            <v>青年高中</v>
          </cell>
        </row>
        <row r="83">
          <cell r="A83">
            <v>21</v>
          </cell>
          <cell r="B83">
            <v>6</v>
          </cell>
          <cell r="D83" t="str">
            <v>臺北市</v>
          </cell>
          <cell r="E83" t="str">
            <v>建國中學</v>
          </cell>
        </row>
        <row r="85">
          <cell r="A85">
            <v>22</v>
          </cell>
          <cell r="B85">
            <v>18</v>
          </cell>
          <cell r="D85" t="str">
            <v>屏東縣</v>
          </cell>
          <cell r="E85" t="str">
            <v>屏榮高中</v>
          </cell>
        </row>
        <row r="87">
          <cell r="A87">
            <v>23</v>
          </cell>
          <cell r="B87">
            <v>27</v>
          </cell>
          <cell r="D87" t="str">
            <v>桃園縣</v>
          </cell>
          <cell r="E87" t="str">
            <v>壽山高中</v>
          </cell>
        </row>
        <row r="89">
          <cell r="A89">
            <v>24</v>
          </cell>
          <cell r="B89">
            <v>7</v>
          </cell>
          <cell r="D89" t="str">
            <v>新北市</v>
          </cell>
          <cell r="E89" t="str">
            <v>泰山高中</v>
          </cell>
        </row>
        <row r="109">
          <cell r="A109" t="str">
            <v>決賽</v>
          </cell>
        </row>
        <row r="111">
          <cell r="A111">
            <v>1</v>
          </cell>
          <cell r="B111">
            <v>1</v>
          </cell>
          <cell r="D111" t="str">
            <v>高雄市</v>
          </cell>
          <cell r="E111" t="str">
            <v>福誠高中</v>
          </cell>
        </row>
        <row r="113">
          <cell r="A113">
            <v>2</v>
          </cell>
          <cell r="B113">
            <v>13</v>
          </cell>
          <cell r="D113" t="str">
            <v>彰化縣</v>
          </cell>
          <cell r="E113" t="str">
            <v>彰化藝中</v>
          </cell>
        </row>
        <row r="115">
          <cell r="A115">
            <v>3</v>
          </cell>
          <cell r="B115">
            <v>12</v>
          </cell>
          <cell r="D115" t="str">
            <v>高雄市</v>
          </cell>
          <cell r="E115" t="str">
            <v>大榮高中</v>
          </cell>
        </row>
        <row r="117">
          <cell r="A117">
            <v>4</v>
          </cell>
          <cell r="B117">
            <v>14</v>
          </cell>
          <cell r="D117" t="str">
            <v>臺南市</v>
          </cell>
          <cell r="E117" t="str">
            <v>臺南一中</v>
          </cell>
        </row>
        <row r="119">
          <cell r="A119">
            <v>5</v>
          </cell>
          <cell r="B119">
            <v>28</v>
          </cell>
          <cell r="D119" t="str">
            <v>新北市</v>
          </cell>
          <cell r="E119" t="str">
            <v>海山高中</v>
          </cell>
        </row>
        <row r="121">
          <cell r="A121">
            <v>6</v>
          </cell>
          <cell r="B121">
            <v>23</v>
          </cell>
          <cell r="D121" t="str">
            <v>桃園縣</v>
          </cell>
          <cell r="E121" t="str">
            <v>壽山高中</v>
          </cell>
        </row>
        <row r="123">
          <cell r="A123">
            <v>7</v>
          </cell>
          <cell r="B123">
            <v>1</v>
          </cell>
          <cell r="D123" t="str">
            <v>新竹縣</v>
          </cell>
          <cell r="E123" t="str">
            <v>湖口高中</v>
          </cell>
        </row>
        <row r="125">
          <cell r="A125">
            <v>8</v>
          </cell>
          <cell r="B125">
            <v>15</v>
          </cell>
          <cell r="D125" t="str">
            <v>臺北市</v>
          </cell>
          <cell r="E125" t="str">
            <v>松山家商</v>
          </cell>
        </row>
        <row r="130">
          <cell r="A130" t="str">
            <v>第一次賽</v>
          </cell>
          <cell r="C130" t="str">
            <v>第二次賽</v>
          </cell>
        </row>
      </sheetData>
      <sheetData sheetId="1">
        <row r="1">
          <cell r="A1" t="str">
            <v>第一次賽</v>
          </cell>
        </row>
        <row r="41">
          <cell r="A41">
            <v>1</v>
          </cell>
          <cell r="B41">
            <v>4</v>
          </cell>
          <cell r="D41" t="str">
            <v>苗栗縣</v>
          </cell>
          <cell r="E41" t="str">
            <v>大同高中</v>
          </cell>
        </row>
        <row r="43">
          <cell r="A43">
            <v>2</v>
          </cell>
          <cell r="B43">
            <v>6</v>
          </cell>
          <cell r="D43" t="str">
            <v>嘉義市</v>
          </cell>
          <cell r="E43" t="str">
            <v>嘉義女中</v>
          </cell>
        </row>
        <row r="45">
          <cell r="A45">
            <v>3</v>
          </cell>
          <cell r="B45">
            <v>7</v>
          </cell>
          <cell r="D45" t="str">
            <v>彰化縣</v>
          </cell>
          <cell r="E45" t="str">
            <v>和美實校</v>
          </cell>
        </row>
        <row r="47">
          <cell r="A47">
            <v>4</v>
          </cell>
          <cell r="B47">
            <v>13</v>
          </cell>
          <cell r="D47" t="str">
            <v>新北市</v>
          </cell>
          <cell r="E47" t="str">
            <v>瑞芳高工</v>
          </cell>
        </row>
        <row r="49">
          <cell r="A49">
            <v>5</v>
          </cell>
          <cell r="D49" t="str">
            <v>輪空</v>
          </cell>
          <cell r="E49" t="str">
            <v>輪空</v>
          </cell>
        </row>
        <row r="51">
          <cell r="A51">
            <v>6</v>
          </cell>
          <cell r="B51">
            <v>14</v>
          </cell>
          <cell r="D51" t="str">
            <v>雲林縣</v>
          </cell>
          <cell r="E51" t="str">
            <v>正心高中</v>
          </cell>
        </row>
        <row r="53">
          <cell r="A53">
            <v>7</v>
          </cell>
          <cell r="B53">
            <v>12</v>
          </cell>
          <cell r="D53" t="str">
            <v>高雄市</v>
          </cell>
          <cell r="E53" t="str">
            <v>樹德家商</v>
          </cell>
        </row>
        <row r="55">
          <cell r="A55">
            <v>8</v>
          </cell>
          <cell r="D55" t="str">
            <v>輪空</v>
          </cell>
          <cell r="E55" t="str">
            <v>輪空</v>
          </cell>
        </row>
        <row r="57">
          <cell r="A57">
            <v>9</v>
          </cell>
          <cell r="B57">
            <v>3</v>
          </cell>
          <cell r="D57" t="str">
            <v>屏東縣</v>
          </cell>
          <cell r="E57" t="str">
            <v>屏東女中</v>
          </cell>
        </row>
        <row r="59">
          <cell r="A59">
            <v>10</v>
          </cell>
          <cell r="B59">
            <v>11</v>
          </cell>
          <cell r="D59" t="str">
            <v>臺中市</v>
          </cell>
          <cell r="E59" t="str">
            <v>興大附中</v>
          </cell>
        </row>
        <row r="61">
          <cell r="A61">
            <v>11</v>
          </cell>
          <cell r="D61" t="str">
            <v>輪空</v>
          </cell>
          <cell r="E61" t="str">
            <v>輪空</v>
          </cell>
        </row>
        <row r="63">
          <cell r="A63">
            <v>12</v>
          </cell>
          <cell r="B63">
            <v>5</v>
          </cell>
          <cell r="D63" t="str">
            <v>臺南市</v>
          </cell>
          <cell r="E63" t="str">
            <v>新豐高中</v>
          </cell>
        </row>
        <row r="111">
          <cell r="A111" t="str">
            <v>決賽</v>
          </cell>
        </row>
        <row r="113">
          <cell r="A113">
            <v>1</v>
          </cell>
          <cell r="B113">
            <v>1</v>
          </cell>
          <cell r="D113" t="str">
            <v>新北市</v>
          </cell>
          <cell r="E113" t="str">
            <v>淡江高中</v>
          </cell>
        </row>
        <row r="115">
          <cell r="A115">
            <v>2</v>
          </cell>
          <cell r="B115">
            <v>7</v>
          </cell>
          <cell r="D115" t="str">
            <v>高雄市</v>
          </cell>
          <cell r="E115" t="str">
            <v>樹德家商</v>
          </cell>
        </row>
        <row r="117">
          <cell r="A117">
            <v>3</v>
          </cell>
          <cell r="B117">
            <v>12</v>
          </cell>
          <cell r="D117" t="str">
            <v>臺南市</v>
          </cell>
          <cell r="E117" t="str">
            <v>新豐高中</v>
          </cell>
        </row>
        <row r="119">
          <cell r="A119">
            <v>4</v>
          </cell>
          <cell r="B119">
            <v>8</v>
          </cell>
          <cell r="D119" t="str">
            <v>高雄市</v>
          </cell>
          <cell r="E119" t="str">
            <v>林園高中</v>
          </cell>
        </row>
        <row r="121">
          <cell r="A121">
            <v>5</v>
          </cell>
          <cell r="B121">
            <v>9</v>
          </cell>
          <cell r="D121" t="str">
            <v>新北市</v>
          </cell>
          <cell r="E121" t="str">
            <v>永平高中</v>
          </cell>
        </row>
        <row r="123">
          <cell r="A123">
            <v>6</v>
          </cell>
          <cell r="B123">
            <v>3</v>
          </cell>
          <cell r="D123" t="str">
            <v>彰化縣</v>
          </cell>
          <cell r="E123" t="str">
            <v>和美實校</v>
          </cell>
        </row>
        <row r="125">
          <cell r="A125">
            <v>7</v>
          </cell>
          <cell r="B125">
            <v>6</v>
          </cell>
          <cell r="D125" t="str">
            <v>雲林縣</v>
          </cell>
          <cell r="E125" t="str">
            <v>正心高中</v>
          </cell>
        </row>
        <row r="127">
          <cell r="A127">
            <v>8</v>
          </cell>
          <cell r="B127">
            <v>16</v>
          </cell>
          <cell r="D127" t="str">
            <v>臺北市</v>
          </cell>
          <cell r="E127" t="str">
            <v>南湖高中</v>
          </cell>
        </row>
        <row r="130">
          <cell r="A130" t="str">
            <v>第一次賽</v>
          </cell>
          <cell r="C130" t="str">
            <v>第二次賽</v>
          </cell>
        </row>
      </sheetData>
      <sheetData sheetId="2">
        <row r="1">
          <cell r="A1" t="str">
            <v>第一次賽</v>
          </cell>
        </row>
        <row r="43">
          <cell r="A43">
            <v>1</v>
          </cell>
          <cell r="B43">
            <v>10</v>
          </cell>
          <cell r="D43" t="str">
            <v>高雄市</v>
          </cell>
          <cell r="E43" t="str">
            <v>福誠高中</v>
          </cell>
        </row>
        <row r="45">
          <cell r="A45">
            <v>2</v>
          </cell>
          <cell r="B45">
            <v>31</v>
          </cell>
          <cell r="D45" t="str">
            <v>雲林縣</v>
          </cell>
          <cell r="E45" t="str">
            <v>東和國中</v>
          </cell>
        </row>
        <row r="47">
          <cell r="A47">
            <v>3</v>
          </cell>
          <cell r="B47">
            <v>3</v>
          </cell>
          <cell r="D47" t="str">
            <v>新北市</v>
          </cell>
          <cell r="E47" t="str">
            <v>新莊國中</v>
          </cell>
        </row>
        <row r="49">
          <cell r="A49">
            <v>4</v>
          </cell>
          <cell r="B49">
            <v>6</v>
          </cell>
          <cell r="D49" t="str">
            <v>臺南市</v>
          </cell>
          <cell r="E49" t="str">
            <v>忠孝國中</v>
          </cell>
        </row>
        <row r="51">
          <cell r="A51">
            <v>5</v>
          </cell>
          <cell r="B51">
            <v>33</v>
          </cell>
          <cell r="D51" t="str">
            <v>臺中市</v>
          </cell>
          <cell r="E51" t="str">
            <v>東山高中</v>
          </cell>
        </row>
        <row r="53">
          <cell r="A53">
            <v>6</v>
          </cell>
          <cell r="B53">
            <v>12</v>
          </cell>
          <cell r="D53" t="str">
            <v>雲林縣</v>
          </cell>
          <cell r="E53" t="str">
            <v>建國國中</v>
          </cell>
        </row>
        <row r="55">
          <cell r="A55">
            <v>7</v>
          </cell>
          <cell r="B55">
            <v>5</v>
          </cell>
          <cell r="D55" t="str">
            <v>基隆市</v>
          </cell>
          <cell r="E55" t="str">
            <v>銘傳國中</v>
          </cell>
        </row>
        <row r="57">
          <cell r="A57">
            <v>8</v>
          </cell>
          <cell r="B57">
            <v>4</v>
          </cell>
          <cell r="D57" t="str">
            <v>彰化縣</v>
          </cell>
          <cell r="E57" t="str">
            <v>彰化藝中</v>
          </cell>
        </row>
        <row r="59">
          <cell r="A59">
            <v>9</v>
          </cell>
          <cell r="B59">
            <v>24</v>
          </cell>
          <cell r="D59" t="str">
            <v>高雄市</v>
          </cell>
          <cell r="E59" t="str">
            <v>三民國中</v>
          </cell>
        </row>
        <row r="61">
          <cell r="A61">
            <v>10</v>
          </cell>
          <cell r="B61">
            <v>15</v>
          </cell>
          <cell r="D61" t="str">
            <v>桃園縣</v>
          </cell>
          <cell r="E61" t="str">
            <v>大有國中</v>
          </cell>
        </row>
        <row r="63">
          <cell r="A63">
            <v>11</v>
          </cell>
          <cell r="B63">
            <v>14</v>
          </cell>
          <cell r="D63" t="str">
            <v>嘉義市</v>
          </cell>
          <cell r="E63" t="str">
            <v>蘭潭國中</v>
          </cell>
        </row>
        <row r="65">
          <cell r="A65">
            <v>12</v>
          </cell>
          <cell r="B65">
            <v>2</v>
          </cell>
          <cell r="D65" t="str">
            <v>臺中市</v>
          </cell>
          <cell r="E65" t="str">
            <v>梧棲國中</v>
          </cell>
        </row>
        <row r="67">
          <cell r="A67">
            <v>13</v>
          </cell>
          <cell r="B67">
            <v>34</v>
          </cell>
          <cell r="D67" t="str">
            <v>新竹縣</v>
          </cell>
          <cell r="E67" t="str">
            <v>華山國中</v>
          </cell>
        </row>
        <row r="69">
          <cell r="A69">
            <v>14</v>
          </cell>
          <cell r="D69" t="str">
            <v>輪空</v>
          </cell>
          <cell r="E69" t="str">
            <v>輪空</v>
          </cell>
        </row>
        <row r="71">
          <cell r="A71">
            <v>15</v>
          </cell>
          <cell r="B71">
            <v>30</v>
          </cell>
          <cell r="D71" t="str">
            <v>新北市</v>
          </cell>
          <cell r="E71" t="str">
            <v>三和國中</v>
          </cell>
        </row>
        <row r="73">
          <cell r="A73">
            <v>16</v>
          </cell>
          <cell r="B73">
            <v>9</v>
          </cell>
          <cell r="D73" t="str">
            <v>臺北市</v>
          </cell>
          <cell r="E73" t="str">
            <v>金華國中</v>
          </cell>
        </row>
        <row r="75">
          <cell r="A75">
            <v>17</v>
          </cell>
          <cell r="B75">
            <v>36</v>
          </cell>
          <cell r="D75" t="str">
            <v>高雄市</v>
          </cell>
          <cell r="E75" t="str">
            <v>五福國中</v>
          </cell>
        </row>
        <row r="77">
          <cell r="A77">
            <v>18</v>
          </cell>
          <cell r="B77">
            <v>32</v>
          </cell>
          <cell r="D77" t="str">
            <v>嘉義縣</v>
          </cell>
          <cell r="E77" t="str">
            <v>大林國中</v>
          </cell>
        </row>
        <row r="79">
          <cell r="A79">
            <v>19</v>
          </cell>
          <cell r="D79" t="str">
            <v>輪空</v>
          </cell>
          <cell r="E79" t="str">
            <v>輪空</v>
          </cell>
        </row>
        <row r="81">
          <cell r="A81">
            <v>20</v>
          </cell>
          <cell r="B81">
            <v>11</v>
          </cell>
          <cell r="D81" t="str">
            <v>屏東縣</v>
          </cell>
          <cell r="E81" t="str">
            <v>內埔國中</v>
          </cell>
        </row>
        <row r="83">
          <cell r="A83">
            <v>21</v>
          </cell>
          <cell r="B83">
            <v>25</v>
          </cell>
          <cell r="D83" t="str">
            <v>新竹市</v>
          </cell>
          <cell r="E83" t="str">
            <v>香山高中</v>
          </cell>
        </row>
        <row r="85">
          <cell r="A85">
            <v>22</v>
          </cell>
          <cell r="B85">
            <v>17</v>
          </cell>
          <cell r="D85" t="str">
            <v>新竹市</v>
          </cell>
          <cell r="E85" t="str">
            <v>培英國中</v>
          </cell>
        </row>
        <row r="87">
          <cell r="A87">
            <v>23</v>
          </cell>
          <cell r="B87">
            <v>13</v>
          </cell>
          <cell r="D87" t="str">
            <v>宜蘭縣</v>
          </cell>
          <cell r="E87" t="str">
            <v>國華國中</v>
          </cell>
        </row>
        <row r="89">
          <cell r="A89">
            <v>24</v>
          </cell>
          <cell r="B89">
            <v>8</v>
          </cell>
          <cell r="D89" t="str">
            <v>雲林縣</v>
          </cell>
          <cell r="E89" t="str">
            <v>正心高中</v>
          </cell>
        </row>
        <row r="91">
          <cell r="A91">
            <v>25</v>
          </cell>
          <cell r="B91">
            <v>23</v>
          </cell>
          <cell r="D91" t="str">
            <v>宜蘭縣</v>
          </cell>
          <cell r="E91" t="str">
            <v>中華國中</v>
          </cell>
        </row>
        <row r="93">
          <cell r="A93">
            <v>26</v>
          </cell>
          <cell r="B93">
            <v>21</v>
          </cell>
          <cell r="D93" t="str">
            <v>桃園縣</v>
          </cell>
          <cell r="E93" t="str">
            <v>楊光國中小</v>
          </cell>
        </row>
        <row r="95">
          <cell r="A95">
            <v>27</v>
          </cell>
          <cell r="B95">
            <v>29</v>
          </cell>
          <cell r="D95" t="str">
            <v>臺北市</v>
          </cell>
          <cell r="E95" t="str">
            <v>天母國中</v>
          </cell>
        </row>
        <row r="97">
          <cell r="A97">
            <v>28</v>
          </cell>
          <cell r="B97">
            <v>7</v>
          </cell>
          <cell r="D97" t="str">
            <v>南投縣</v>
          </cell>
          <cell r="E97" t="str">
            <v>南投國中</v>
          </cell>
        </row>
        <row r="99">
          <cell r="A99">
            <v>29</v>
          </cell>
          <cell r="B99">
            <v>22</v>
          </cell>
          <cell r="D99" t="str">
            <v>彰化縣</v>
          </cell>
          <cell r="E99" t="str">
            <v>鹿鳴國中</v>
          </cell>
        </row>
        <row r="101">
          <cell r="A101">
            <v>30</v>
          </cell>
          <cell r="B101">
            <v>35</v>
          </cell>
          <cell r="D101" t="str">
            <v>彰化縣</v>
          </cell>
          <cell r="E101" t="str">
            <v>彰德國中</v>
          </cell>
        </row>
        <row r="103">
          <cell r="A103">
            <v>31</v>
          </cell>
          <cell r="B103">
            <v>26</v>
          </cell>
          <cell r="D103" t="str">
            <v>臺南市</v>
          </cell>
          <cell r="E103" t="str">
            <v>白河國中</v>
          </cell>
        </row>
        <row r="105">
          <cell r="A105">
            <v>32</v>
          </cell>
          <cell r="B105">
            <v>27</v>
          </cell>
          <cell r="D105" t="str">
            <v>新北市</v>
          </cell>
          <cell r="E105" t="str">
            <v>海山高中</v>
          </cell>
        </row>
        <row r="111">
          <cell r="A111" t="str">
            <v>決賽</v>
          </cell>
        </row>
        <row r="113">
          <cell r="A113">
            <v>1</v>
          </cell>
          <cell r="B113">
            <v>18</v>
          </cell>
          <cell r="D113" t="str">
            <v>臺北市</v>
          </cell>
          <cell r="E113" t="str">
            <v>麗山國中</v>
          </cell>
        </row>
        <row r="115">
          <cell r="A115">
            <v>2</v>
          </cell>
          <cell r="B115">
            <v>16</v>
          </cell>
          <cell r="D115" t="str">
            <v>臺北市</v>
          </cell>
          <cell r="E115" t="str">
            <v>金華國中</v>
          </cell>
        </row>
        <row r="117">
          <cell r="A117">
            <v>3</v>
          </cell>
          <cell r="B117">
            <v>32</v>
          </cell>
          <cell r="D117" t="str">
            <v>新北市</v>
          </cell>
          <cell r="E117" t="str">
            <v>海山高中</v>
          </cell>
        </row>
        <row r="119">
          <cell r="A119">
            <v>4</v>
          </cell>
          <cell r="B119">
            <v>1</v>
          </cell>
          <cell r="D119" t="str">
            <v>桃園縣</v>
          </cell>
          <cell r="E119" t="str">
            <v>桃園國中</v>
          </cell>
        </row>
        <row r="121">
          <cell r="A121">
            <v>5</v>
          </cell>
          <cell r="B121">
            <v>19</v>
          </cell>
          <cell r="D121" t="str">
            <v>臺中市</v>
          </cell>
          <cell r="E121" t="str">
            <v>居仁國中</v>
          </cell>
        </row>
        <row r="123">
          <cell r="A123">
            <v>6</v>
          </cell>
          <cell r="B123">
            <v>1</v>
          </cell>
          <cell r="D123" t="str">
            <v>高雄市</v>
          </cell>
          <cell r="E123" t="str">
            <v>福誠高中</v>
          </cell>
        </row>
        <row r="125">
          <cell r="A125">
            <v>7</v>
          </cell>
          <cell r="B125">
            <v>17</v>
          </cell>
          <cell r="D125" t="str">
            <v>高雄市</v>
          </cell>
          <cell r="E125" t="str">
            <v>五福國中</v>
          </cell>
        </row>
        <row r="127">
          <cell r="A127">
            <v>8</v>
          </cell>
          <cell r="B127">
            <v>28</v>
          </cell>
          <cell r="D127" t="str">
            <v>臺南市</v>
          </cell>
          <cell r="E127" t="str">
            <v>崑山高中</v>
          </cell>
        </row>
        <row r="130">
          <cell r="A130" t="str">
            <v>第一次賽</v>
          </cell>
          <cell r="C130" t="str">
            <v>第二次賽</v>
          </cell>
        </row>
      </sheetData>
      <sheetData sheetId="3">
        <row r="1">
          <cell r="A1" t="str">
            <v>第一次賽</v>
          </cell>
        </row>
        <row r="42">
          <cell r="A42">
            <v>1</v>
          </cell>
          <cell r="B42">
            <v>7</v>
          </cell>
          <cell r="D42" t="str">
            <v>臺中市</v>
          </cell>
          <cell r="E42" t="str">
            <v>光復國中小</v>
          </cell>
        </row>
        <row r="44">
          <cell r="A44">
            <v>2</v>
          </cell>
          <cell r="B44">
            <v>12</v>
          </cell>
          <cell r="D44" t="str">
            <v>臺南市</v>
          </cell>
          <cell r="E44" t="str">
            <v>忠孝國中</v>
          </cell>
        </row>
        <row r="46">
          <cell r="A46">
            <v>3</v>
          </cell>
          <cell r="B46">
            <v>13</v>
          </cell>
          <cell r="D46" t="str">
            <v>彰化縣</v>
          </cell>
          <cell r="E46" t="str">
            <v>鹿鳴國中</v>
          </cell>
        </row>
        <row r="48">
          <cell r="A48">
            <v>4</v>
          </cell>
          <cell r="B48">
            <v>9</v>
          </cell>
          <cell r="D48" t="str">
            <v>南投縣</v>
          </cell>
          <cell r="E48" t="str">
            <v>南投國中</v>
          </cell>
        </row>
        <row r="50">
          <cell r="A50">
            <v>5</v>
          </cell>
          <cell r="B50">
            <v>20</v>
          </cell>
          <cell r="D50" t="str">
            <v>臺中市</v>
          </cell>
          <cell r="E50" t="str">
            <v>明道高中</v>
          </cell>
        </row>
        <row r="52">
          <cell r="A52">
            <v>6</v>
          </cell>
          <cell r="B52">
            <v>2</v>
          </cell>
          <cell r="D52" t="str">
            <v>宜蘭縣</v>
          </cell>
          <cell r="E52" t="str">
            <v>國華國中</v>
          </cell>
        </row>
        <row r="54">
          <cell r="A54">
            <v>7</v>
          </cell>
          <cell r="B54">
            <v>5</v>
          </cell>
          <cell r="D54" t="str">
            <v>臺東縣</v>
          </cell>
          <cell r="E54" t="str">
            <v>桃源國中</v>
          </cell>
        </row>
        <row r="56">
          <cell r="A56">
            <v>8</v>
          </cell>
          <cell r="B56">
            <v>16</v>
          </cell>
          <cell r="D56" t="str">
            <v>嘉義市</v>
          </cell>
          <cell r="E56" t="str">
            <v>嘉義國中</v>
          </cell>
        </row>
        <row r="58">
          <cell r="A58">
            <v>9</v>
          </cell>
          <cell r="B58">
            <v>19</v>
          </cell>
          <cell r="D58" t="str">
            <v>彰化縣</v>
          </cell>
          <cell r="E58" t="str">
            <v>福興國中</v>
          </cell>
        </row>
        <row r="60">
          <cell r="A60">
            <v>10</v>
          </cell>
          <cell r="B60">
            <v>23</v>
          </cell>
          <cell r="D60" t="str">
            <v>宜蘭縣</v>
          </cell>
          <cell r="E60" t="str">
            <v>中華國中</v>
          </cell>
        </row>
        <row r="62">
          <cell r="A62">
            <v>11</v>
          </cell>
          <cell r="B62">
            <v>4</v>
          </cell>
          <cell r="D62" t="str">
            <v>高雄市</v>
          </cell>
          <cell r="E62" t="str">
            <v>五福國中</v>
          </cell>
        </row>
        <row r="64">
          <cell r="A64">
            <v>12</v>
          </cell>
          <cell r="B64">
            <v>8</v>
          </cell>
          <cell r="D64" t="str">
            <v>臺北市</v>
          </cell>
          <cell r="E64" t="str">
            <v>天母國中</v>
          </cell>
        </row>
        <row r="66">
          <cell r="A66">
            <v>13</v>
          </cell>
          <cell r="B66">
            <v>22</v>
          </cell>
          <cell r="D66" t="str">
            <v>臺北市</v>
          </cell>
          <cell r="E66" t="str">
            <v>麗山國中</v>
          </cell>
        </row>
        <row r="68">
          <cell r="A68">
            <v>14</v>
          </cell>
          <cell r="B68">
            <v>6</v>
          </cell>
          <cell r="D68" t="str">
            <v>彰化縣</v>
          </cell>
          <cell r="E68" t="str">
            <v>彰化藝中</v>
          </cell>
        </row>
        <row r="70">
          <cell r="A70">
            <v>15</v>
          </cell>
          <cell r="B70">
            <v>24</v>
          </cell>
          <cell r="D70" t="str">
            <v>嘉義縣</v>
          </cell>
          <cell r="E70" t="str">
            <v>朴子國中</v>
          </cell>
        </row>
        <row r="72">
          <cell r="A72">
            <v>16</v>
          </cell>
          <cell r="B72">
            <v>11</v>
          </cell>
          <cell r="D72" t="str">
            <v>雲林縣</v>
          </cell>
          <cell r="E72" t="str">
            <v>建國國中</v>
          </cell>
        </row>
        <row r="74">
          <cell r="A74">
            <v>17</v>
          </cell>
          <cell r="B74">
            <v>25</v>
          </cell>
          <cell r="D74" t="str">
            <v>臺南市</v>
          </cell>
          <cell r="E74" t="str">
            <v>善化國中</v>
          </cell>
        </row>
        <row r="76">
          <cell r="A76">
            <v>18</v>
          </cell>
          <cell r="B76">
            <v>21</v>
          </cell>
          <cell r="D76" t="str">
            <v>新竹市</v>
          </cell>
          <cell r="E76" t="str">
            <v>香山高中</v>
          </cell>
        </row>
        <row r="78">
          <cell r="A78">
            <v>19</v>
          </cell>
          <cell r="B78">
            <v>26</v>
          </cell>
          <cell r="D78" t="str">
            <v>臺東縣</v>
          </cell>
          <cell r="E78" t="str">
            <v>新生國中</v>
          </cell>
        </row>
        <row r="80">
          <cell r="A80">
            <v>20</v>
          </cell>
          <cell r="B80">
            <v>10</v>
          </cell>
          <cell r="D80" t="str">
            <v>新竹市</v>
          </cell>
          <cell r="E80" t="str">
            <v>培英國中</v>
          </cell>
        </row>
        <row r="82">
          <cell r="A82">
            <v>21</v>
          </cell>
          <cell r="B82">
            <v>3</v>
          </cell>
          <cell r="D82" t="str">
            <v>基隆市</v>
          </cell>
          <cell r="E82" t="str">
            <v>中正國中</v>
          </cell>
        </row>
        <row r="84">
          <cell r="A84">
            <v>22</v>
          </cell>
          <cell r="B84">
            <v>15</v>
          </cell>
          <cell r="D84" t="str">
            <v>高雄市</v>
          </cell>
          <cell r="E84" t="str">
            <v>林園高中</v>
          </cell>
        </row>
        <row r="86">
          <cell r="A86">
            <v>23</v>
          </cell>
          <cell r="B86">
            <v>27</v>
          </cell>
          <cell r="D86" t="str">
            <v>高雄市</v>
          </cell>
          <cell r="E86" t="str">
            <v>五甲國中</v>
          </cell>
        </row>
        <row r="88">
          <cell r="A88">
            <v>24</v>
          </cell>
          <cell r="B88">
            <v>18</v>
          </cell>
          <cell r="D88" t="str">
            <v>新北市</v>
          </cell>
          <cell r="E88" t="str">
            <v>新莊國中</v>
          </cell>
        </row>
        <row r="111">
          <cell r="A111" t="str">
            <v>決賽</v>
          </cell>
        </row>
        <row r="113">
          <cell r="A113">
            <v>1</v>
          </cell>
          <cell r="B113">
            <v>1</v>
          </cell>
          <cell r="D113" t="str">
            <v>苗栗縣</v>
          </cell>
          <cell r="E113" t="str">
            <v>維真國中</v>
          </cell>
        </row>
        <row r="115">
          <cell r="A115">
            <v>2</v>
          </cell>
          <cell r="B115">
            <v>22</v>
          </cell>
          <cell r="D115" t="str">
            <v>高雄市</v>
          </cell>
          <cell r="E115" t="str">
            <v>林園高中</v>
          </cell>
        </row>
        <row r="117">
          <cell r="A117">
            <v>3</v>
          </cell>
          <cell r="B117">
            <v>1</v>
          </cell>
          <cell r="D117" t="str">
            <v>臺中市</v>
          </cell>
          <cell r="E117" t="str">
            <v>光復國中小</v>
          </cell>
        </row>
        <row r="119">
          <cell r="A119">
            <v>4</v>
          </cell>
          <cell r="B119">
            <v>17</v>
          </cell>
          <cell r="D119" t="str">
            <v>臺北市</v>
          </cell>
          <cell r="E119" t="str">
            <v>南門國中</v>
          </cell>
        </row>
        <row r="121">
          <cell r="A121">
            <v>5</v>
          </cell>
          <cell r="B121">
            <v>14</v>
          </cell>
          <cell r="D121" t="str">
            <v>新北市</v>
          </cell>
          <cell r="E121" t="str">
            <v>永平高中</v>
          </cell>
        </row>
        <row r="123">
          <cell r="A123">
            <v>6</v>
          </cell>
          <cell r="B123">
            <v>13</v>
          </cell>
          <cell r="D123" t="str">
            <v>臺北市</v>
          </cell>
          <cell r="E123" t="str">
            <v>麗山國中</v>
          </cell>
        </row>
        <row r="125">
          <cell r="A125">
            <v>7</v>
          </cell>
          <cell r="B125">
            <v>12</v>
          </cell>
          <cell r="D125" t="str">
            <v>臺北市</v>
          </cell>
          <cell r="E125" t="str">
            <v>天母國中</v>
          </cell>
        </row>
        <row r="127">
          <cell r="A127">
            <v>8</v>
          </cell>
          <cell r="B127">
            <v>28</v>
          </cell>
          <cell r="D127" t="str">
            <v>新北市</v>
          </cell>
          <cell r="E127" t="str">
            <v>淡江高中</v>
          </cell>
        </row>
        <row r="130">
          <cell r="A130" t="str">
            <v>第一次賽</v>
          </cell>
          <cell r="C130" t="str">
            <v>第二次賽</v>
          </cell>
        </row>
      </sheetData>
      <sheetData sheetId="4">
        <row r="3">
          <cell r="A3">
            <v>1</v>
          </cell>
        </row>
        <row r="61">
          <cell r="A61" t="str">
            <v>高中男生組雙打 決賽</v>
          </cell>
        </row>
        <row r="63">
          <cell r="A63">
            <v>1</v>
          </cell>
          <cell r="B63">
            <v>5</v>
          </cell>
          <cell r="D63" t="str">
            <v>臺北市松山家商</v>
          </cell>
          <cell r="E63" t="str">
            <v>張嘉晉</v>
          </cell>
          <cell r="F63" t="str">
            <v>邱昱智</v>
          </cell>
          <cell r="G63" t="str">
            <v>高男雙</v>
          </cell>
        </row>
        <row r="65">
          <cell r="A65">
            <v>2</v>
          </cell>
          <cell r="B65">
            <v>34</v>
          </cell>
          <cell r="D65" t="str">
            <v>新竹縣湖口高中</v>
          </cell>
          <cell r="E65" t="str">
            <v>王顗翔</v>
          </cell>
          <cell r="F65" t="str">
            <v>王志耿</v>
          </cell>
          <cell r="G65" t="str">
            <v>高男雙</v>
          </cell>
        </row>
        <row r="67">
          <cell r="A67">
            <v>3</v>
          </cell>
          <cell r="B67">
            <v>3</v>
          </cell>
          <cell r="D67" t="str">
            <v>高雄市福誠高中</v>
          </cell>
          <cell r="E67" t="str">
            <v>林岳呈</v>
          </cell>
          <cell r="F67" t="str">
            <v>陳冠祥</v>
          </cell>
          <cell r="G67" t="str">
            <v>高男雙</v>
          </cell>
        </row>
        <row r="69">
          <cell r="A69">
            <v>4</v>
          </cell>
          <cell r="B69">
            <v>31</v>
          </cell>
          <cell r="D69" t="str">
            <v>新竹市香山高中</v>
          </cell>
          <cell r="E69" t="str">
            <v>賴俊穎</v>
          </cell>
          <cell r="F69" t="str">
            <v>謝雨濃</v>
          </cell>
          <cell r="G69" t="str">
            <v>高男雙</v>
          </cell>
        </row>
        <row r="71">
          <cell r="A71">
            <v>5</v>
          </cell>
          <cell r="B71">
            <v>13</v>
          </cell>
          <cell r="D71" t="str">
            <v>高雄市福誠高中</v>
          </cell>
          <cell r="E71" t="str">
            <v>許凱翔</v>
          </cell>
          <cell r="F71" t="str">
            <v>李杰恩</v>
          </cell>
          <cell r="G71" t="str">
            <v>高男雙</v>
          </cell>
        </row>
        <row r="73">
          <cell r="A73">
            <v>6</v>
          </cell>
          <cell r="B73">
            <v>16</v>
          </cell>
          <cell r="D73" t="str">
            <v>新北市海山高中</v>
          </cell>
          <cell r="E73" t="str">
            <v>陳識宇</v>
          </cell>
          <cell r="F73" t="str">
            <v>宋敏弘</v>
          </cell>
          <cell r="G73" t="str">
            <v>高男雙</v>
          </cell>
        </row>
        <row r="75">
          <cell r="A75">
            <v>7</v>
          </cell>
          <cell r="B75">
            <v>10</v>
          </cell>
          <cell r="D75" t="str">
            <v>桃園縣壽山高中</v>
          </cell>
          <cell r="E75" t="str">
            <v>葉柏霆</v>
          </cell>
          <cell r="F75" t="str">
            <v>呂浩維</v>
          </cell>
          <cell r="G75" t="str">
            <v>高男雙</v>
          </cell>
        </row>
        <row r="77">
          <cell r="A77">
            <v>8</v>
          </cell>
          <cell r="B77">
            <v>19</v>
          </cell>
          <cell r="D77" t="str">
            <v>臺南市臺南一中</v>
          </cell>
          <cell r="E77" t="str">
            <v>陳玉山</v>
          </cell>
          <cell r="F77" t="str">
            <v>江涪瀚</v>
          </cell>
          <cell r="G77" t="str">
            <v>高男雙</v>
          </cell>
        </row>
        <row r="79">
          <cell r="A79">
            <v>9</v>
          </cell>
          <cell r="B79">
            <v>14</v>
          </cell>
          <cell r="D79" t="str">
            <v>臺北市松山家商</v>
          </cell>
          <cell r="E79" t="str">
            <v>徐民翰</v>
          </cell>
          <cell r="F79" t="str">
            <v>鄭富元</v>
          </cell>
          <cell r="G79" t="str">
            <v>高男雙</v>
          </cell>
        </row>
        <row r="81">
          <cell r="A81">
            <v>10</v>
          </cell>
          <cell r="B81">
            <v>28</v>
          </cell>
          <cell r="D81" t="str">
            <v>臺中市東山高中</v>
          </cell>
          <cell r="E81" t="str">
            <v>許學泓</v>
          </cell>
          <cell r="F81" t="str">
            <v>許學洲</v>
          </cell>
          <cell r="G81" t="str">
            <v>高男雙</v>
          </cell>
        </row>
        <row r="83">
          <cell r="A83">
            <v>11</v>
          </cell>
          <cell r="B83">
            <v>27</v>
          </cell>
          <cell r="D83" t="str">
            <v>臺中市青年高中</v>
          </cell>
          <cell r="E83" t="str">
            <v>莊東憲</v>
          </cell>
          <cell r="F83" t="str">
            <v>朱芫霆</v>
          </cell>
          <cell r="G83" t="str">
            <v>高男雙</v>
          </cell>
        </row>
        <row r="85">
          <cell r="A85">
            <v>12</v>
          </cell>
          <cell r="B85">
            <v>24</v>
          </cell>
          <cell r="D85" t="str">
            <v>桃園縣壽山高中</v>
          </cell>
          <cell r="E85" t="str">
            <v>李彥儒</v>
          </cell>
          <cell r="F85" t="str">
            <v>廖峰毅</v>
          </cell>
          <cell r="G85" t="str">
            <v>高男雙</v>
          </cell>
        </row>
        <row r="87">
          <cell r="A87">
            <v>13</v>
          </cell>
          <cell r="B87">
            <v>6</v>
          </cell>
          <cell r="D87" t="str">
            <v>臺南市臺南一中</v>
          </cell>
          <cell r="E87" t="str">
            <v>陳孟天</v>
          </cell>
          <cell r="F87" t="str">
            <v>陳宜璨</v>
          </cell>
          <cell r="G87" t="str">
            <v>高男雙</v>
          </cell>
        </row>
        <row r="89">
          <cell r="A89">
            <v>14</v>
          </cell>
          <cell r="B89">
            <v>8</v>
          </cell>
          <cell r="D89" t="str">
            <v>新北市海山高中</v>
          </cell>
          <cell r="E89" t="str">
            <v>許庭皓</v>
          </cell>
          <cell r="F89" t="str">
            <v>林松緯</v>
          </cell>
          <cell r="G89" t="str">
            <v>高男雙</v>
          </cell>
        </row>
        <row r="91">
          <cell r="A91">
            <v>15</v>
          </cell>
          <cell r="B91">
            <v>23</v>
          </cell>
          <cell r="D91" t="str">
            <v>新竹縣湖口高中</v>
          </cell>
          <cell r="E91" t="str">
            <v>林立誠</v>
          </cell>
          <cell r="F91" t="str">
            <v>涂睿桓</v>
          </cell>
          <cell r="G91" t="str">
            <v>高男雙</v>
          </cell>
        </row>
        <row r="93">
          <cell r="A93">
            <v>16</v>
          </cell>
          <cell r="B93">
            <v>33</v>
          </cell>
          <cell r="D93" t="str">
            <v>高雄市福誠高中</v>
          </cell>
          <cell r="E93" t="str">
            <v>林學佑</v>
          </cell>
          <cell r="F93" t="str">
            <v>楊恆韋</v>
          </cell>
          <cell r="G93" t="str">
            <v>高男雙</v>
          </cell>
        </row>
      </sheetData>
      <sheetData sheetId="5">
        <row r="3">
          <cell r="A3">
            <v>1</v>
          </cell>
        </row>
        <row r="61">
          <cell r="A61" t="str">
            <v>高中女生組雙打 決賽</v>
          </cell>
        </row>
        <row r="63">
          <cell r="A63">
            <v>1</v>
          </cell>
          <cell r="B63">
            <v>1</v>
          </cell>
          <cell r="D63" t="str">
            <v>新北市淡江高中</v>
          </cell>
          <cell r="E63" t="str">
            <v>廖雅萱</v>
          </cell>
          <cell r="F63" t="str">
            <v>邱嗣樺</v>
          </cell>
          <cell r="G63" t="str">
            <v>高女雙</v>
          </cell>
        </row>
        <row r="65">
          <cell r="A65">
            <v>2</v>
          </cell>
          <cell r="B65">
            <v>7</v>
          </cell>
          <cell r="D65" t="str">
            <v>高雄市林園高中</v>
          </cell>
          <cell r="E65" t="str">
            <v>劉季樺</v>
          </cell>
          <cell r="F65" t="str">
            <v>王正芃</v>
          </cell>
          <cell r="G65" t="str">
            <v>高女雙</v>
          </cell>
        </row>
        <row r="67">
          <cell r="A67">
            <v>3</v>
          </cell>
          <cell r="B67">
            <v>13</v>
          </cell>
          <cell r="D67" t="str">
            <v>苗栗縣大同高中</v>
          </cell>
          <cell r="E67" t="str">
            <v>陳奕如</v>
          </cell>
          <cell r="F67" t="str">
            <v>蔡艾倫</v>
          </cell>
          <cell r="G67" t="str">
            <v>高女雙</v>
          </cell>
        </row>
        <row r="69">
          <cell r="A69">
            <v>4</v>
          </cell>
          <cell r="B69">
            <v>25</v>
          </cell>
          <cell r="D69" t="str">
            <v>臺北市南湖高中</v>
          </cell>
          <cell r="E69" t="str">
            <v>鍾以庭</v>
          </cell>
          <cell r="F69" t="str">
            <v>林慧玟</v>
          </cell>
          <cell r="G69" t="str">
            <v>高女雙</v>
          </cell>
        </row>
        <row r="71">
          <cell r="A71">
            <v>5</v>
          </cell>
          <cell r="B71">
            <v>5</v>
          </cell>
          <cell r="D71" t="str">
            <v>臺北市南湖高中</v>
          </cell>
          <cell r="E71" t="str">
            <v>陳品儒</v>
          </cell>
          <cell r="F71" t="str">
            <v>郭祖吟</v>
          </cell>
          <cell r="G71" t="str">
            <v>高女雙</v>
          </cell>
        </row>
        <row r="73">
          <cell r="A73">
            <v>6</v>
          </cell>
          <cell r="B73">
            <v>23</v>
          </cell>
          <cell r="D73" t="str">
            <v>桃園縣中壢高中</v>
          </cell>
          <cell r="E73" t="str">
            <v>廖紫伶</v>
          </cell>
          <cell r="F73" t="str">
            <v>李  庭</v>
          </cell>
          <cell r="G73" t="str">
            <v>高女雙</v>
          </cell>
        </row>
        <row r="75">
          <cell r="A75">
            <v>7</v>
          </cell>
          <cell r="B75">
            <v>28</v>
          </cell>
          <cell r="D75" t="str">
            <v>高雄市樹德家商</v>
          </cell>
          <cell r="E75" t="str">
            <v>辛昱萱</v>
          </cell>
          <cell r="F75" t="str">
            <v>王  嫡</v>
          </cell>
          <cell r="G75" t="str">
            <v>高女雙</v>
          </cell>
        </row>
        <row r="77">
          <cell r="A77">
            <v>8</v>
          </cell>
          <cell r="B77">
            <v>8</v>
          </cell>
          <cell r="D77" t="str">
            <v>新北市淡江高中</v>
          </cell>
          <cell r="E77" t="str">
            <v>李恩雅</v>
          </cell>
          <cell r="F77" t="str">
            <v>李昱諄</v>
          </cell>
          <cell r="G77" t="str">
            <v>高女雙</v>
          </cell>
        </row>
        <row r="79">
          <cell r="A79">
            <v>9</v>
          </cell>
          <cell r="B79">
            <v>26</v>
          </cell>
          <cell r="D79" t="str">
            <v>高雄市林園高中</v>
          </cell>
          <cell r="E79" t="str">
            <v>蔣若汶</v>
          </cell>
          <cell r="F79" t="str">
            <v>董心渝</v>
          </cell>
          <cell r="G79" t="str">
            <v>高女雙</v>
          </cell>
        </row>
        <row r="81">
          <cell r="A81">
            <v>10</v>
          </cell>
          <cell r="B81">
            <v>18</v>
          </cell>
          <cell r="D81" t="str">
            <v>新竹市香山高中</v>
          </cell>
          <cell r="E81" t="str">
            <v>賴奕儒</v>
          </cell>
          <cell r="F81" t="str">
            <v>歐書真</v>
          </cell>
          <cell r="G81" t="str">
            <v>高女雙</v>
          </cell>
        </row>
        <row r="83">
          <cell r="A83">
            <v>11</v>
          </cell>
          <cell r="B83">
            <v>17</v>
          </cell>
          <cell r="D83" t="str">
            <v>彰化縣和美實校</v>
          </cell>
          <cell r="E83" t="str">
            <v>白孟蓉</v>
          </cell>
          <cell r="F83" t="str">
            <v>趙珮珊</v>
          </cell>
          <cell r="G83" t="str">
            <v>高女雙</v>
          </cell>
        </row>
        <row r="85">
          <cell r="A85">
            <v>12</v>
          </cell>
          <cell r="B85">
            <v>14</v>
          </cell>
          <cell r="D85" t="str">
            <v>臺南市新豐高中</v>
          </cell>
          <cell r="E85" t="str">
            <v>梁庭禎</v>
          </cell>
          <cell r="F85" t="str">
            <v>林青築</v>
          </cell>
          <cell r="G85" t="str">
            <v>高女雙</v>
          </cell>
        </row>
        <row r="87">
          <cell r="A87">
            <v>13</v>
          </cell>
          <cell r="B87">
            <v>15</v>
          </cell>
          <cell r="D87" t="str">
            <v>臺北市南湖高中</v>
          </cell>
          <cell r="E87" t="str">
            <v>王清蓮</v>
          </cell>
          <cell r="F87" t="str">
            <v>蘇翊欣</v>
          </cell>
          <cell r="G87" t="str">
            <v>高女雙</v>
          </cell>
        </row>
        <row r="89">
          <cell r="A89">
            <v>14</v>
          </cell>
          <cell r="B89">
            <v>10</v>
          </cell>
          <cell r="D89" t="str">
            <v>桃園縣復旦高中</v>
          </cell>
          <cell r="E89" t="str">
            <v>孫筠婷</v>
          </cell>
          <cell r="F89" t="str">
            <v>古培孜</v>
          </cell>
          <cell r="G89" t="str">
            <v>高女雙</v>
          </cell>
        </row>
        <row r="91">
          <cell r="A91">
            <v>15</v>
          </cell>
          <cell r="B91">
            <v>3</v>
          </cell>
          <cell r="D91" t="str">
            <v>苗栗縣大同高中</v>
          </cell>
          <cell r="E91" t="str">
            <v>黃  婕</v>
          </cell>
          <cell r="F91" t="str">
            <v>黃琦雯</v>
          </cell>
          <cell r="G91" t="str">
            <v>高女雙</v>
          </cell>
        </row>
        <row r="93">
          <cell r="A93">
            <v>16</v>
          </cell>
          <cell r="B93">
            <v>20</v>
          </cell>
          <cell r="D93" t="str">
            <v>新北市淡江高中</v>
          </cell>
          <cell r="E93" t="str">
            <v>黃禹喬</v>
          </cell>
          <cell r="F93" t="str">
            <v>王婷律</v>
          </cell>
          <cell r="G93" t="str">
            <v>高女雙</v>
          </cell>
        </row>
      </sheetData>
      <sheetData sheetId="6">
        <row r="3">
          <cell r="A3">
            <v>1</v>
          </cell>
        </row>
        <row r="61">
          <cell r="A61" t="str">
            <v>國中男生組雙打 決賽</v>
          </cell>
        </row>
        <row r="63">
          <cell r="A63">
            <v>1</v>
          </cell>
          <cell r="B63">
            <v>13</v>
          </cell>
          <cell r="D63" t="str">
            <v>臺北市麗山國中</v>
          </cell>
          <cell r="E63" t="str">
            <v>黃冠熏</v>
          </cell>
          <cell r="F63" t="str">
            <v>馬正軒</v>
          </cell>
          <cell r="G63" t="str">
            <v>國男雙</v>
          </cell>
        </row>
        <row r="65">
          <cell r="A65">
            <v>2</v>
          </cell>
          <cell r="B65">
            <v>7</v>
          </cell>
          <cell r="D65" t="str">
            <v>新竹市香山高中</v>
          </cell>
          <cell r="E65" t="str">
            <v>吳泊宸</v>
          </cell>
          <cell r="F65" t="str">
            <v>郭致豪</v>
          </cell>
          <cell r="G65" t="str">
            <v>國男雙</v>
          </cell>
        </row>
        <row r="67">
          <cell r="A67">
            <v>3</v>
          </cell>
          <cell r="B67">
            <v>24</v>
          </cell>
          <cell r="D67" t="str">
            <v>臺南市白河國中</v>
          </cell>
          <cell r="E67" t="str">
            <v>葉展嘉</v>
          </cell>
          <cell r="F67" t="str">
            <v>徐義閎</v>
          </cell>
          <cell r="G67" t="str">
            <v>國男雙</v>
          </cell>
        </row>
        <row r="69">
          <cell r="A69">
            <v>4</v>
          </cell>
          <cell r="B69">
            <v>11</v>
          </cell>
          <cell r="D69" t="str">
            <v>屏東縣至正國中</v>
          </cell>
          <cell r="E69" t="str">
            <v>龔亮哲</v>
          </cell>
          <cell r="F69" t="str">
            <v>吳彥霆</v>
          </cell>
          <cell r="G69" t="str">
            <v>國男雙</v>
          </cell>
        </row>
        <row r="71">
          <cell r="A71">
            <v>5</v>
          </cell>
          <cell r="B71">
            <v>21</v>
          </cell>
          <cell r="D71" t="str">
            <v>高雄市福誠高中</v>
          </cell>
          <cell r="E71" t="str">
            <v>陳俊廷</v>
          </cell>
          <cell r="F71" t="str">
            <v>莊竣淵</v>
          </cell>
          <cell r="G71" t="str">
            <v>國男雙</v>
          </cell>
        </row>
        <row r="73">
          <cell r="A73">
            <v>6</v>
          </cell>
          <cell r="B73">
            <v>47</v>
          </cell>
          <cell r="D73" t="str">
            <v>宜蘭縣中華國中</v>
          </cell>
          <cell r="E73" t="str">
            <v>賴彥騰</v>
          </cell>
          <cell r="F73" t="str">
            <v>羅國任</v>
          </cell>
          <cell r="G73" t="str">
            <v>國男雙</v>
          </cell>
        </row>
        <row r="75">
          <cell r="A75">
            <v>7</v>
          </cell>
          <cell r="B75">
            <v>28</v>
          </cell>
          <cell r="D75" t="str">
            <v>新北市海山高中</v>
          </cell>
          <cell r="E75" t="str">
            <v>林聖諺</v>
          </cell>
          <cell r="F75" t="str">
            <v>嚴楷崴</v>
          </cell>
          <cell r="G75" t="str">
            <v>國男雙</v>
          </cell>
        </row>
        <row r="77">
          <cell r="A77">
            <v>8</v>
          </cell>
          <cell r="B77">
            <v>4</v>
          </cell>
          <cell r="D77" t="str">
            <v>臺南市崑山高中</v>
          </cell>
          <cell r="E77" t="str">
            <v>張師瀚</v>
          </cell>
          <cell r="F77" t="str">
            <v>張辰毅</v>
          </cell>
          <cell r="G77" t="str">
            <v>國男雙</v>
          </cell>
        </row>
        <row r="79">
          <cell r="A79">
            <v>9</v>
          </cell>
          <cell r="B79">
            <v>45</v>
          </cell>
          <cell r="D79" t="str">
            <v>臺北市麗山國中</v>
          </cell>
          <cell r="E79" t="str">
            <v>王建智</v>
          </cell>
          <cell r="F79" t="str">
            <v>魏呈庭</v>
          </cell>
          <cell r="G79" t="str">
            <v>國男雙</v>
          </cell>
        </row>
        <row r="81">
          <cell r="A81">
            <v>10</v>
          </cell>
          <cell r="B81">
            <v>39</v>
          </cell>
          <cell r="D81" t="str">
            <v>彰化縣和美高中</v>
          </cell>
          <cell r="E81" t="str">
            <v>賴濬睿</v>
          </cell>
          <cell r="F81" t="str">
            <v>陳煜哲</v>
          </cell>
          <cell r="G81" t="str">
            <v>國男雙</v>
          </cell>
        </row>
        <row r="83">
          <cell r="A83">
            <v>11</v>
          </cell>
          <cell r="B83">
            <v>34</v>
          </cell>
          <cell r="D83" t="str">
            <v>高雄市三民國中</v>
          </cell>
          <cell r="E83" t="str">
            <v>王唯丞</v>
          </cell>
          <cell r="F83" t="str">
            <v>吳宗燁</v>
          </cell>
          <cell r="G83" t="str">
            <v>國男雙</v>
          </cell>
        </row>
        <row r="85">
          <cell r="A85">
            <v>12</v>
          </cell>
          <cell r="B85">
            <v>42</v>
          </cell>
          <cell r="D85" t="str">
            <v>高雄市福誠高中</v>
          </cell>
          <cell r="E85" t="str">
            <v>陳冠元</v>
          </cell>
          <cell r="F85" t="str">
            <v>黃弘州</v>
          </cell>
          <cell r="G85" t="str">
            <v>國男雙</v>
          </cell>
        </row>
        <row r="87">
          <cell r="A87">
            <v>13</v>
          </cell>
          <cell r="B87">
            <v>32</v>
          </cell>
          <cell r="D87" t="str">
            <v>臺中市居仁國中</v>
          </cell>
          <cell r="E87" t="str">
            <v>陳靖淵</v>
          </cell>
          <cell r="F87" t="str">
            <v>林柄旭</v>
          </cell>
          <cell r="G87" t="str">
            <v>國男雙</v>
          </cell>
        </row>
        <row r="89">
          <cell r="A89">
            <v>14</v>
          </cell>
          <cell r="B89">
            <v>1</v>
          </cell>
          <cell r="D89" t="str">
            <v>臺北市麗山國中</v>
          </cell>
          <cell r="E89" t="str">
            <v>黃柏愷</v>
          </cell>
          <cell r="F89" t="str">
            <v>莊鈞聿</v>
          </cell>
          <cell r="G89" t="str">
            <v>國男雙</v>
          </cell>
        </row>
        <row r="91">
          <cell r="A91">
            <v>15</v>
          </cell>
          <cell r="B91">
            <v>17</v>
          </cell>
          <cell r="D91" t="str">
            <v>宜蘭縣中華國中</v>
          </cell>
          <cell r="E91" t="str">
            <v>廖文樺</v>
          </cell>
          <cell r="F91" t="str">
            <v>簡卲品</v>
          </cell>
          <cell r="G91" t="str">
            <v>國男雙</v>
          </cell>
        </row>
        <row r="93">
          <cell r="A93">
            <v>16</v>
          </cell>
          <cell r="B93">
            <v>27</v>
          </cell>
          <cell r="D93" t="str">
            <v>臺南市崑山高中</v>
          </cell>
          <cell r="E93" t="str">
            <v>葉昇翰</v>
          </cell>
          <cell r="F93" t="str">
            <v>莊致嘉</v>
          </cell>
          <cell r="G93" t="str">
            <v>國男雙</v>
          </cell>
        </row>
      </sheetData>
      <sheetData sheetId="7">
        <row r="4">
          <cell r="A4">
            <v>1</v>
          </cell>
        </row>
        <row r="61">
          <cell r="A61" t="str">
            <v>國中女生組雙打 決賽</v>
          </cell>
        </row>
        <row r="63">
          <cell r="A63">
            <v>1</v>
          </cell>
          <cell r="B63">
            <v>13</v>
          </cell>
          <cell r="D63" t="str">
            <v>臺中市光復國中小</v>
          </cell>
          <cell r="E63" t="str">
            <v>林禹辰</v>
          </cell>
          <cell r="F63" t="str">
            <v>陳資尹</v>
          </cell>
          <cell r="G63" t="str">
            <v>國女雙</v>
          </cell>
        </row>
        <row r="65">
          <cell r="A65">
            <v>2</v>
          </cell>
          <cell r="B65">
            <v>22</v>
          </cell>
          <cell r="D65" t="str">
            <v>新竹市香山高中</v>
          </cell>
          <cell r="E65" t="str">
            <v>塗子育</v>
          </cell>
          <cell r="F65" t="str">
            <v>徐珮晶</v>
          </cell>
          <cell r="G65" t="str">
            <v>國女雙</v>
          </cell>
        </row>
        <row r="67">
          <cell r="A67">
            <v>3</v>
          </cell>
          <cell r="B67">
            <v>32</v>
          </cell>
          <cell r="D67" t="str">
            <v>臺北市麗山國中</v>
          </cell>
          <cell r="E67" t="str">
            <v>林文淇</v>
          </cell>
          <cell r="F67" t="str">
            <v>鄭乃禎</v>
          </cell>
          <cell r="G67" t="str">
            <v>國女雙</v>
          </cell>
        </row>
        <row r="69">
          <cell r="A69">
            <v>4</v>
          </cell>
          <cell r="B69">
            <v>1</v>
          </cell>
          <cell r="D69" t="str">
            <v>新北市淡江高中</v>
          </cell>
          <cell r="E69" t="str">
            <v>梁榆婕</v>
          </cell>
          <cell r="F69" t="str">
            <v>吳憶樺</v>
          </cell>
          <cell r="G69" t="str">
            <v>國女雙</v>
          </cell>
        </row>
        <row r="71">
          <cell r="A71">
            <v>5</v>
          </cell>
          <cell r="B71">
            <v>35</v>
          </cell>
          <cell r="D71" t="str">
            <v>臺中市明道高中</v>
          </cell>
          <cell r="E71" t="str">
            <v>林瑀涵</v>
          </cell>
          <cell r="F71" t="str">
            <v>江至薇</v>
          </cell>
          <cell r="G71" t="str">
            <v>國女雙</v>
          </cell>
        </row>
        <row r="73">
          <cell r="A73">
            <v>6</v>
          </cell>
          <cell r="B73">
            <v>8</v>
          </cell>
          <cell r="D73" t="str">
            <v>苗栗縣維真國中</v>
          </cell>
          <cell r="E73" t="str">
            <v>張芷寧</v>
          </cell>
          <cell r="F73" t="str">
            <v>梁榆翎</v>
          </cell>
          <cell r="G73" t="str">
            <v>國女雙</v>
          </cell>
        </row>
        <row r="75">
          <cell r="A75">
            <v>7</v>
          </cell>
          <cell r="B75">
            <v>26</v>
          </cell>
          <cell r="D75" t="str">
            <v>高雄市林園高中</v>
          </cell>
          <cell r="E75" t="str">
            <v>游舒丞</v>
          </cell>
          <cell r="F75" t="str">
            <v>田曉雯</v>
          </cell>
          <cell r="G75" t="str">
            <v>國女雙</v>
          </cell>
        </row>
        <row r="77">
          <cell r="A77">
            <v>8</v>
          </cell>
          <cell r="B77">
            <v>30</v>
          </cell>
          <cell r="D77" t="str">
            <v>新北市淡江高中</v>
          </cell>
          <cell r="E77" t="str">
            <v>周欣儀</v>
          </cell>
          <cell r="F77" t="str">
            <v>陳映蓁</v>
          </cell>
          <cell r="G77" t="str">
            <v>國女雙</v>
          </cell>
        </row>
        <row r="79">
          <cell r="A79">
            <v>9</v>
          </cell>
          <cell r="B79">
            <v>11</v>
          </cell>
          <cell r="D79" t="str">
            <v>高雄市林園高中</v>
          </cell>
          <cell r="E79" t="str">
            <v>黃品榛</v>
          </cell>
          <cell r="F79" t="str">
            <v>林庭聿</v>
          </cell>
          <cell r="G79" t="str">
            <v>國女雙</v>
          </cell>
        </row>
        <row r="81">
          <cell r="A81">
            <v>10</v>
          </cell>
          <cell r="B81">
            <v>15</v>
          </cell>
          <cell r="D81" t="str">
            <v>宜蘭縣壯圍國中</v>
          </cell>
          <cell r="E81" t="str">
            <v>黃羽璿</v>
          </cell>
          <cell r="F81" t="str">
            <v>莊雯婷</v>
          </cell>
          <cell r="G81" t="str">
            <v>國女雙</v>
          </cell>
        </row>
        <row r="83">
          <cell r="A83">
            <v>11</v>
          </cell>
          <cell r="B83">
            <v>41</v>
          </cell>
          <cell r="D83" t="str">
            <v>苗栗縣維真國中</v>
          </cell>
          <cell r="E83" t="str">
            <v>林孟嫻</v>
          </cell>
          <cell r="F83" t="str">
            <v>林子馨</v>
          </cell>
          <cell r="G83" t="str">
            <v>國女雙</v>
          </cell>
        </row>
        <row r="85">
          <cell r="A85">
            <v>12</v>
          </cell>
          <cell r="B85">
            <v>18</v>
          </cell>
          <cell r="D85" t="str">
            <v>臺北市麗山國中</v>
          </cell>
          <cell r="E85" t="str">
            <v>呂佩紜</v>
          </cell>
          <cell r="F85" t="str">
            <v>陳佳琳</v>
          </cell>
          <cell r="G85" t="str">
            <v>國女雙</v>
          </cell>
        </row>
        <row r="87">
          <cell r="A87">
            <v>13</v>
          </cell>
          <cell r="B87">
            <v>23</v>
          </cell>
          <cell r="D87" t="str">
            <v>臺中市光復國中小</v>
          </cell>
          <cell r="E87" t="str">
            <v>李汶璇</v>
          </cell>
          <cell r="F87" t="str">
            <v>林姿妤</v>
          </cell>
          <cell r="G87" t="str">
            <v>國女雙</v>
          </cell>
        </row>
        <row r="89">
          <cell r="A89">
            <v>14</v>
          </cell>
          <cell r="B89">
            <v>5</v>
          </cell>
          <cell r="D89" t="str">
            <v>新竹市香山高中</v>
          </cell>
          <cell r="E89" t="str">
            <v>陳語綺</v>
          </cell>
          <cell r="F89" t="str">
            <v>韓佳甄</v>
          </cell>
          <cell r="G89" t="str">
            <v>國女雙</v>
          </cell>
        </row>
        <row r="91">
          <cell r="A91">
            <v>15</v>
          </cell>
          <cell r="B91">
            <v>37</v>
          </cell>
          <cell r="D91" t="str">
            <v>雲林縣東南國中</v>
          </cell>
          <cell r="E91" t="str">
            <v>許心賢</v>
          </cell>
          <cell r="F91" t="str">
            <v>黃郁棻</v>
          </cell>
          <cell r="G91" t="str">
            <v>國女雙</v>
          </cell>
        </row>
        <row r="93">
          <cell r="A93">
            <v>16</v>
          </cell>
          <cell r="B93">
            <v>42</v>
          </cell>
          <cell r="D93" t="str">
            <v>新北市淡江高中</v>
          </cell>
          <cell r="E93" t="str">
            <v>李恩綺</v>
          </cell>
          <cell r="F93" t="str">
            <v>陳亭婷</v>
          </cell>
          <cell r="G93" t="str">
            <v>國女雙</v>
          </cell>
        </row>
      </sheetData>
      <sheetData sheetId="8">
        <row r="4">
          <cell r="A4">
            <v>1</v>
          </cell>
        </row>
        <row r="61">
          <cell r="A61" t="str">
            <v>高中男子組單打 決賽</v>
          </cell>
        </row>
        <row r="63">
          <cell r="A63">
            <v>1</v>
          </cell>
          <cell r="B63">
            <v>18</v>
          </cell>
          <cell r="D63" t="str">
            <v>臺南市臺南一中</v>
          </cell>
          <cell r="E63" t="str">
            <v>楊子儀</v>
          </cell>
          <cell r="F63" t="str">
            <v>高男單</v>
          </cell>
        </row>
        <row r="65">
          <cell r="A65">
            <v>2</v>
          </cell>
          <cell r="B65">
            <v>27</v>
          </cell>
          <cell r="D65" t="str">
            <v>臺中市青年高中</v>
          </cell>
          <cell r="E65" t="str">
            <v>王成瑜</v>
          </cell>
          <cell r="F65" t="str">
            <v>高男單</v>
          </cell>
        </row>
        <row r="67">
          <cell r="A67">
            <v>3</v>
          </cell>
          <cell r="B67">
            <v>11</v>
          </cell>
          <cell r="D67" t="str">
            <v>新竹縣湖口高中</v>
          </cell>
          <cell r="E67" t="str">
            <v>江長融</v>
          </cell>
          <cell r="F67" t="str">
            <v>高男單</v>
          </cell>
        </row>
        <row r="69">
          <cell r="A69">
            <v>4</v>
          </cell>
          <cell r="B69">
            <v>6</v>
          </cell>
          <cell r="D69" t="str">
            <v>新北市海山高中</v>
          </cell>
          <cell r="E69" t="str">
            <v>曾奕澄</v>
          </cell>
          <cell r="F69" t="str">
            <v>高男單</v>
          </cell>
        </row>
        <row r="71">
          <cell r="A71">
            <v>5</v>
          </cell>
          <cell r="B71">
            <v>29</v>
          </cell>
          <cell r="D71" t="str">
            <v>桃園縣壽山高中</v>
          </cell>
          <cell r="E71" t="str">
            <v>白皓威</v>
          </cell>
          <cell r="F71" t="str">
            <v>高男單</v>
          </cell>
        </row>
        <row r="73">
          <cell r="A73">
            <v>6</v>
          </cell>
          <cell r="B73">
            <v>1</v>
          </cell>
          <cell r="D73" t="str">
            <v>臺南市臺南一中</v>
          </cell>
          <cell r="E73" t="str">
            <v>許振揚</v>
          </cell>
          <cell r="F73" t="str">
            <v>高男單</v>
          </cell>
        </row>
        <row r="75">
          <cell r="A75">
            <v>7</v>
          </cell>
          <cell r="B75">
            <v>34</v>
          </cell>
          <cell r="D75" t="str">
            <v>臺北市松山家商</v>
          </cell>
          <cell r="E75" t="str">
            <v>游榮謙</v>
          </cell>
          <cell r="F75" t="str">
            <v>高男單</v>
          </cell>
        </row>
        <row r="77">
          <cell r="A77">
            <v>8</v>
          </cell>
          <cell r="B77">
            <v>5</v>
          </cell>
          <cell r="D77" t="str">
            <v>高雄市大榮高中</v>
          </cell>
          <cell r="E77" t="str">
            <v>彭王維</v>
          </cell>
          <cell r="F77" t="str">
            <v>高男單</v>
          </cell>
        </row>
        <row r="79">
          <cell r="A79">
            <v>9</v>
          </cell>
          <cell r="B79">
            <v>25</v>
          </cell>
          <cell r="D79" t="str">
            <v>高雄市福誠高中</v>
          </cell>
          <cell r="E79" t="str">
            <v>廖振珽</v>
          </cell>
          <cell r="F79" t="str">
            <v>高男單</v>
          </cell>
        </row>
        <row r="81">
          <cell r="A81">
            <v>10</v>
          </cell>
          <cell r="B81">
            <v>21</v>
          </cell>
          <cell r="D81" t="str">
            <v>臺北市松山家商</v>
          </cell>
          <cell r="E81" t="str">
            <v>王啟銘</v>
          </cell>
          <cell r="F81" t="str">
            <v>高男單</v>
          </cell>
        </row>
        <row r="83">
          <cell r="A83">
            <v>11</v>
          </cell>
          <cell r="B83">
            <v>15</v>
          </cell>
          <cell r="D83" t="str">
            <v>臺中市青年高中</v>
          </cell>
          <cell r="E83" t="str">
            <v>蔡宇倫</v>
          </cell>
          <cell r="F83" t="str">
            <v>高男單</v>
          </cell>
        </row>
        <row r="85">
          <cell r="A85">
            <v>12</v>
          </cell>
          <cell r="B85">
            <v>14</v>
          </cell>
          <cell r="D85" t="str">
            <v>新北市海山高中</v>
          </cell>
          <cell r="E85" t="str">
            <v>蔡淳佑</v>
          </cell>
          <cell r="F85" t="str">
            <v>高男單</v>
          </cell>
        </row>
        <row r="87">
          <cell r="A87">
            <v>13</v>
          </cell>
          <cell r="B87">
            <v>39</v>
          </cell>
          <cell r="D87" t="str">
            <v>臺南市臺南一中</v>
          </cell>
          <cell r="E87" t="str">
            <v>黃建都</v>
          </cell>
          <cell r="F87" t="str">
            <v>高男單</v>
          </cell>
        </row>
        <row r="89">
          <cell r="A89">
            <v>14</v>
          </cell>
          <cell r="B89">
            <v>33</v>
          </cell>
          <cell r="D89" t="str">
            <v>新北市海山高中</v>
          </cell>
          <cell r="E89" t="str">
            <v>黃彥哲</v>
          </cell>
          <cell r="F89" t="str">
            <v>高男單</v>
          </cell>
        </row>
        <row r="91">
          <cell r="A91">
            <v>15</v>
          </cell>
          <cell r="B91">
            <v>40</v>
          </cell>
          <cell r="D91" t="str">
            <v>新竹市新竹高中</v>
          </cell>
          <cell r="E91" t="str">
            <v>李允文</v>
          </cell>
          <cell r="F91" t="str">
            <v>高男單</v>
          </cell>
        </row>
        <row r="93">
          <cell r="A93">
            <v>16</v>
          </cell>
          <cell r="B93">
            <v>44</v>
          </cell>
          <cell r="D93" t="str">
            <v>高雄市大榮高中</v>
          </cell>
          <cell r="E93" t="str">
            <v>孫嘉宏</v>
          </cell>
          <cell r="F93" t="str">
            <v>高男單</v>
          </cell>
        </row>
      </sheetData>
      <sheetData sheetId="9">
        <row r="3">
          <cell r="A3">
            <v>1</v>
          </cell>
        </row>
        <row r="61">
          <cell r="A61" t="str">
            <v>高中女子組單打 決賽</v>
          </cell>
        </row>
        <row r="63">
          <cell r="A63">
            <v>1</v>
          </cell>
          <cell r="B63">
            <v>1</v>
          </cell>
          <cell r="D63" t="str">
            <v>新北市淡江高中</v>
          </cell>
          <cell r="E63" t="str">
            <v>黃  歆</v>
          </cell>
          <cell r="F63" t="str">
            <v>高女單</v>
          </cell>
        </row>
        <row r="65">
          <cell r="A65">
            <v>2</v>
          </cell>
          <cell r="B65">
            <v>4</v>
          </cell>
          <cell r="D65" t="str">
            <v>臺南市新豐高中</v>
          </cell>
          <cell r="E65" t="str">
            <v>陳思涵</v>
          </cell>
          <cell r="F65" t="str">
            <v>高女單</v>
          </cell>
        </row>
        <row r="67">
          <cell r="A67">
            <v>3</v>
          </cell>
          <cell r="B67">
            <v>28</v>
          </cell>
          <cell r="D67" t="str">
            <v>苗栗縣君毅高中</v>
          </cell>
          <cell r="E67" t="str">
            <v>林  芷</v>
          </cell>
          <cell r="F67" t="str">
            <v>高女單</v>
          </cell>
        </row>
        <row r="69">
          <cell r="A69">
            <v>4</v>
          </cell>
          <cell r="B69">
            <v>7</v>
          </cell>
          <cell r="D69" t="str">
            <v>新竹市香山高中</v>
          </cell>
          <cell r="E69" t="str">
            <v>歐書真</v>
          </cell>
          <cell r="F69" t="str">
            <v>高女單</v>
          </cell>
        </row>
        <row r="71">
          <cell r="A71">
            <v>5</v>
          </cell>
          <cell r="B71">
            <v>12</v>
          </cell>
          <cell r="D71" t="str">
            <v>臺中市華盛頓高中</v>
          </cell>
          <cell r="E71" t="str">
            <v>詹子葳</v>
          </cell>
          <cell r="F71" t="str">
            <v>高女單</v>
          </cell>
        </row>
        <row r="73">
          <cell r="A73">
            <v>6</v>
          </cell>
          <cell r="B73">
            <v>22</v>
          </cell>
          <cell r="D73" t="str">
            <v>彰化縣和美實校</v>
          </cell>
          <cell r="E73" t="str">
            <v>林宜寶</v>
          </cell>
          <cell r="F73" t="str">
            <v>高女單</v>
          </cell>
        </row>
        <row r="75">
          <cell r="A75">
            <v>7</v>
          </cell>
          <cell r="B75">
            <v>18</v>
          </cell>
          <cell r="D75" t="str">
            <v>桃園縣復旦高中</v>
          </cell>
          <cell r="E75" t="str">
            <v>古培孜</v>
          </cell>
          <cell r="F75" t="str">
            <v>高女單</v>
          </cell>
        </row>
        <row r="77">
          <cell r="A77">
            <v>8</v>
          </cell>
          <cell r="B77">
            <v>14</v>
          </cell>
          <cell r="D77" t="str">
            <v>臺北市南湖高中</v>
          </cell>
          <cell r="E77" t="str">
            <v>簡詩耘</v>
          </cell>
          <cell r="F77" t="str">
            <v>高女單</v>
          </cell>
        </row>
        <row r="79">
          <cell r="A79">
            <v>9</v>
          </cell>
          <cell r="B79">
            <v>29</v>
          </cell>
          <cell r="D79" t="str">
            <v>新北市永平高中</v>
          </cell>
          <cell r="E79" t="str">
            <v>謝函諭</v>
          </cell>
          <cell r="F79" t="str">
            <v>高女單</v>
          </cell>
        </row>
        <row r="81">
          <cell r="A81">
            <v>10</v>
          </cell>
          <cell r="B81">
            <v>16</v>
          </cell>
          <cell r="D81" t="str">
            <v>臺南市新豐高中</v>
          </cell>
          <cell r="E81" t="str">
            <v>許雅婷</v>
          </cell>
          <cell r="F81" t="str">
            <v>高女單</v>
          </cell>
        </row>
        <row r="83">
          <cell r="A83">
            <v>11</v>
          </cell>
          <cell r="B83">
            <v>10</v>
          </cell>
          <cell r="D83" t="str">
            <v>高雄市林園高中</v>
          </cell>
          <cell r="E83" t="str">
            <v>李佳倚</v>
          </cell>
          <cell r="F83" t="str">
            <v>高女單</v>
          </cell>
        </row>
        <row r="85">
          <cell r="A85">
            <v>12</v>
          </cell>
          <cell r="B85">
            <v>25</v>
          </cell>
          <cell r="D85" t="str">
            <v>高雄市樹德家商</v>
          </cell>
          <cell r="E85" t="str">
            <v>吳雅靜</v>
          </cell>
          <cell r="F85" t="str">
            <v>高女單</v>
          </cell>
        </row>
        <row r="87">
          <cell r="A87">
            <v>13</v>
          </cell>
          <cell r="B87">
            <v>20</v>
          </cell>
          <cell r="D87" t="str">
            <v>新北市淡江高中</v>
          </cell>
          <cell r="E87" t="str">
            <v>黃郁雯</v>
          </cell>
          <cell r="F87" t="str">
            <v>高女單</v>
          </cell>
        </row>
        <row r="89">
          <cell r="A89">
            <v>14</v>
          </cell>
          <cell r="B89">
            <v>32</v>
          </cell>
          <cell r="D89" t="str">
            <v>新竹市香山高中</v>
          </cell>
          <cell r="E89" t="str">
            <v>賴奕儒</v>
          </cell>
          <cell r="F89" t="str">
            <v>高女單</v>
          </cell>
        </row>
        <row r="91">
          <cell r="A91">
            <v>15</v>
          </cell>
          <cell r="B91">
            <v>6</v>
          </cell>
          <cell r="D91" t="str">
            <v>雲林縣正心高中</v>
          </cell>
          <cell r="E91" t="str">
            <v>余沛涵</v>
          </cell>
          <cell r="F91" t="str">
            <v>高女單</v>
          </cell>
        </row>
        <row r="93">
          <cell r="A93">
            <v>16</v>
          </cell>
          <cell r="B93">
            <v>24</v>
          </cell>
          <cell r="D93" t="str">
            <v>臺南市新豐高中</v>
          </cell>
          <cell r="E93" t="str">
            <v>林珀璇</v>
          </cell>
          <cell r="F93" t="str">
            <v>高女單</v>
          </cell>
        </row>
      </sheetData>
      <sheetData sheetId="10">
        <row r="4">
          <cell r="A4">
            <v>1</v>
          </cell>
        </row>
        <row r="61">
          <cell r="A61" t="str">
            <v>國中男子組單打 決賽</v>
          </cell>
        </row>
        <row r="63">
          <cell r="A63">
            <v>1</v>
          </cell>
          <cell r="B63">
            <v>4</v>
          </cell>
          <cell r="D63" t="str">
            <v>臺南市崑山高中</v>
          </cell>
          <cell r="E63" t="str">
            <v>譚吉倉</v>
          </cell>
          <cell r="F63" t="str">
            <v>國男單</v>
          </cell>
        </row>
        <row r="65">
          <cell r="A65">
            <v>2</v>
          </cell>
          <cell r="B65">
            <v>24</v>
          </cell>
          <cell r="D65" t="str">
            <v>新北市海山高中</v>
          </cell>
          <cell r="E65" t="str">
            <v>陳彥衡</v>
          </cell>
          <cell r="F65" t="str">
            <v>國男單</v>
          </cell>
        </row>
        <row r="67">
          <cell r="A67">
            <v>3</v>
          </cell>
          <cell r="B67">
            <v>1</v>
          </cell>
          <cell r="D67" t="str">
            <v>臺北市麗山國中</v>
          </cell>
          <cell r="E67" t="str">
            <v>陳君翔</v>
          </cell>
          <cell r="F67" t="str">
            <v>國男單</v>
          </cell>
        </row>
        <row r="69">
          <cell r="A69">
            <v>4</v>
          </cell>
          <cell r="B69">
            <v>22</v>
          </cell>
          <cell r="D69" t="str">
            <v>高雄市福誠高中</v>
          </cell>
          <cell r="E69" t="str">
            <v>黃冠銓</v>
          </cell>
          <cell r="F69" t="str">
            <v>國男單</v>
          </cell>
        </row>
        <row r="71">
          <cell r="A71">
            <v>5</v>
          </cell>
          <cell r="B71">
            <v>43</v>
          </cell>
          <cell r="D71" t="str">
            <v>桃園縣桃園國中</v>
          </cell>
          <cell r="E71" t="str">
            <v>孫富麒</v>
          </cell>
          <cell r="F71" t="str">
            <v>國男單</v>
          </cell>
        </row>
        <row r="73">
          <cell r="A73">
            <v>6</v>
          </cell>
          <cell r="B73">
            <v>8</v>
          </cell>
          <cell r="D73" t="str">
            <v>臺中市居仁國中</v>
          </cell>
          <cell r="E73" t="str">
            <v>黃上育</v>
          </cell>
          <cell r="F73" t="str">
            <v>國男單</v>
          </cell>
        </row>
        <row r="75">
          <cell r="A75">
            <v>7</v>
          </cell>
          <cell r="B75">
            <v>36</v>
          </cell>
          <cell r="D75" t="str">
            <v>南投縣竹山國中</v>
          </cell>
          <cell r="E75" t="str">
            <v>簡呈哲</v>
          </cell>
          <cell r="F75" t="str">
            <v>國男單</v>
          </cell>
        </row>
        <row r="77">
          <cell r="A77">
            <v>8</v>
          </cell>
          <cell r="B77">
            <v>17</v>
          </cell>
          <cell r="D77" t="str">
            <v>臺北市麗山國中</v>
          </cell>
          <cell r="E77" t="str">
            <v>周德灝</v>
          </cell>
          <cell r="F77" t="str">
            <v>國男單</v>
          </cell>
        </row>
        <row r="79">
          <cell r="A79">
            <v>9</v>
          </cell>
          <cell r="B79">
            <v>27</v>
          </cell>
          <cell r="D79" t="str">
            <v>宜蘭縣中華國中</v>
          </cell>
          <cell r="E79" t="str">
            <v>林煥勳</v>
          </cell>
          <cell r="F79" t="str">
            <v>國男單</v>
          </cell>
        </row>
        <row r="81">
          <cell r="A81">
            <v>10</v>
          </cell>
          <cell r="B81">
            <v>46</v>
          </cell>
          <cell r="D81" t="str">
            <v>臺南市崑山高中</v>
          </cell>
          <cell r="E81" t="str">
            <v>吳秉祐</v>
          </cell>
          <cell r="F81" t="str">
            <v>國男單</v>
          </cell>
        </row>
        <row r="83">
          <cell r="A83">
            <v>11</v>
          </cell>
          <cell r="B83">
            <v>40</v>
          </cell>
          <cell r="D83" t="str">
            <v>花蓮縣國風國中</v>
          </cell>
          <cell r="E83" t="str">
            <v>林子瑜</v>
          </cell>
          <cell r="F83" t="str">
            <v>國男單</v>
          </cell>
        </row>
        <row r="85">
          <cell r="A85">
            <v>12</v>
          </cell>
          <cell r="B85">
            <v>37</v>
          </cell>
          <cell r="D85" t="str">
            <v>新北市海山高中</v>
          </cell>
          <cell r="E85" t="str">
            <v>林坤忠</v>
          </cell>
          <cell r="F85" t="str">
            <v>國男單</v>
          </cell>
        </row>
        <row r="87">
          <cell r="A87">
            <v>13</v>
          </cell>
          <cell r="B87">
            <v>13</v>
          </cell>
          <cell r="D87" t="str">
            <v>高雄市五福國中</v>
          </cell>
          <cell r="E87" t="str">
            <v>胡鐘文</v>
          </cell>
          <cell r="F87" t="str">
            <v>國男單</v>
          </cell>
        </row>
        <row r="89">
          <cell r="A89">
            <v>14</v>
          </cell>
          <cell r="B89">
            <v>15</v>
          </cell>
          <cell r="D89" t="str">
            <v>桃園縣桃園國中</v>
          </cell>
          <cell r="E89" t="str">
            <v>姜威利</v>
          </cell>
          <cell r="F89" t="str">
            <v>國男單</v>
          </cell>
        </row>
        <row r="91">
          <cell r="A91">
            <v>15</v>
          </cell>
          <cell r="B91">
            <v>33</v>
          </cell>
          <cell r="D91" t="str">
            <v>基隆市銘傳國中</v>
          </cell>
          <cell r="E91" t="str">
            <v>黃紹愷</v>
          </cell>
          <cell r="F91" t="str">
            <v>國男單</v>
          </cell>
        </row>
        <row r="93">
          <cell r="A93">
            <v>16</v>
          </cell>
          <cell r="B93">
            <v>51</v>
          </cell>
          <cell r="D93" t="str">
            <v>臺北市麗山國中</v>
          </cell>
          <cell r="E93" t="str">
            <v>林昀儒</v>
          </cell>
          <cell r="F93" t="str">
            <v>國男單</v>
          </cell>
        </row>
      </sheetData>
      <sheetData sheetId="11">
        <row r="4">
          <cell r="A4">
            <v>1</v>
          </cell>
        </row>
        <row r="61">
          <cell r="A61" t="str">
            <v>國中女子組單打 決賽</v>
          </cell>
        </row>
        <row r="63">
          <cell r="A63">
            <v>1</v>
          </cell>
          <cell r="B63">
            <v>2</v>
          </cell>
          <cell r="D63" t="str">
            <v>新北市永平高中</v>
          </cell>
          <cell r="E63" t="str">
            <v>方思涵</v>
          </cell>
          <cell r="F63" t="str">
            <v>國女單</v>
          </cell>
        </row>
        <row r="65">
          <cell r="A65">
            <v>2</v>
          </cell>
          <cell r="B65">
            <v>26</v>
          </cell>
          <cell r="D65" t="str">
            <v>宜蘭縣壯圍國中</v>
          </cell>
          <cell r="E65" t="str">
            <v>黃羽璿</v>
          </cell>
          <cell r="F65" t="str">
            <v>國女單</v>
          </cell>
        </row>
        <row r="67">
          <cell r="A67">
            <v>3</v>
          </cell>
          <cell r="B67">
            <v>4</v>
          </cell>
          <cell r="D67" t="str">
            <v>臺南市忠孝國中</v>
          </cell>
          <cell r="E67" t="str">
            <v>方亭孋</v>
          </cell>
          <cell r="F67" t="str">
            <v>國女單</v>
          </cell>
        </row>
        <row r="69">
          <cell r="A69">
            <v>4</v>
          </cell>
          <cell r="B69">
            <v>23</v>
          </cell>
          <cell r="D69" t="str">
            <v>苗栗縣維真國中</v>
          </cell>
          <cell r="E69" t="str">
            <v>洪  虹</v>
          </cell>
          <cell r="F69" t="str">
            <v>國女單</v>
          </cell>
        </row>
        <row r="71">
          <cell r="A71">
            <v>5</v>
          </cell>
          <cell r="B71">
            <v>44</v>
          </cell>
          <cell r="D71" t="str">
            <v>臺中市光復國中小</v>
          </cell>
          <cell r="E71" t="str">
            <v>陳芃伃</v>
          </cell>
          <cell r="F71" t="str">
            <v>國女單</v>
          </cell>
        </row>
        <row r="73">
          <cell r="A73">
            <v>6</v>
          </cell>
          <cell r="B73">
            <v>6</v>
          </cell>
          <cell r="D73" t="str">
            <v>新竹市香山高中</v>
          </cell>
          <cell r="E73" t="str">
            <v>徐語柔</v>
          </cell>
          <cell r="F73" t="str">
            <v>國女單</v>
          </cell>
        </row>
        <row r="75">
          <cell r="A75">
            <v>7</v>
          </cell>
          <cell r="B75">
            <v>39</v>
          </cell>
          <cell r="D75" t="str">
            <v>臺北市麗山國中</v>
          </cell>
          <cell r="E75" t="str">
            <v>韓芸珊</v>
          </cell>
          <cell r="F75" t="str">
            <v>國女單</v>
          </cell>
        </row>
        <row r="77">
          <cell r="A77">
            <v>8</v>
          </cell>
          <cell r="B77">
            <v>35</v>
          </cell>
          <cell r="D77" t="str">
            <v>新北市淡江高中</v>
          </cell>
          <cell r="E77" t="str">
            <v>蘇珮綾</v>
          </cell>
          <cell r="F77" t="str">
            <v>國女單</v>
          </cell>
        </row>
        <row r="79">
          <cell r="A79">
            <v>9</v>
          </cell>
          <cell r="B79">
            <v>15</v>
          </cell>
          <cell r="D79" t="str">
            <v>新北市淡江高中</v>
          </cell>
          <cell r="E79" t="str">
            <v>顏琳真</v>
          </cell>
          <cell r="F79" t="str">
            <v>國女單</v>
          </cell>
        </row>
        <row r="81">
          <cell r="A81">
            <v>10</v>
          </cell>
          <cell r="B81">
            <v>14</v>
          </cell>
          <cell r="D81" t="str">
            <v>苗栗縣維真國中</v>
          </cell>
          <cell r="E81" t="str">
            <v>邱玫甄</v>
          </cell>
          <cell r="F81" t="str">
            <v>國女單</v>
          </cell>
        </row>
        <row r="83">
          <cell r="A83">
            <v>11</v>
          </cell>
          <cell r="B83">
            <v>33</v>
          </cell>
          <cell r="D83" t="str">
            <v>高雄市五福國中</v>
          </cell>
          <cell r="E83" t="str">
            <v>古沛潔</v>
          </cell>
          <cell r="F83" t="str">
            <v>國女單</v>
          </cell>
        </row>
        <row r="85">
          <cell r="A85">
            <v>12</v>
          </cell>
          <cell r="B85">
            <v>20</v>
          </cell>
          <cell r="D85" t="str">
            <v>新竹市香山高中</v>
          </cell>
          <cell r="E85" t="str">
            <v>劉槿瑢</v>
          </cell>
          <cell r="F85" t="str">
            <v>國女單</v>
          </cell>
        </row>
        <row r="87">
          <cell r="A87">
            <v>13</v>
          </cell>
          <cell r="B87">
            <v>11</v>
          </cell>
          <cell r="D87" t="str">
            <v>臺北市麗山國中</v>
          </cell>
          <cell r="E87" t="str">
            <v>陳郁玟</v>
          </cell>
          <cell r="F87" t="str">
            <v>國女單</v>
          </cell>
        </row>
        <row r="89">
          <cell r="A89">
            <v>14</v>
          </cell>
          <cell r="B89">
            <v>18</v>
          </cell>
          <cell r="D89" t="str">
            <v>臺中市明道高中</v>
          </cell>
          <cell r="E89" t="str">
            <v>江至雅</v>
          </cell>
          <cell r="F89" t="str">
            <v>國女單</v>
          </cell>
        </row>
        <row r="91">
          <cell r="A91">
            <v>15</v>
          </cell>
          <cell r="B91">
            <v>41</v>
          </cell>
          <cell r="D91" t="str">
            <v>花蓮縣花崗國中</v>
          </cell>
          <cell r="E91" t="str">
            <v>廖苹宇</v>
          </cell>
          <cell r="F91" t="str">
            <v>國女單</v>
          </cell>
        </row>
        <row r="93">
          <cell r="A93">
            <v>16</v>
          </cell>
          <cell r="B93">
            <v>30</v>
          </cell>
          <cell r="D93" t="str">
            <v>臺北市南門國中</v>
          </cell>
          <cell r="E93" t="str">
            <v>蔡育勤</v>
          </cell>
          <cell r="F93" t="str">
            <v>國女單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U21"/>
  <sheetViews>
    <sheetView zoomScaleNormal="75" workbookViewId="0">
      <selection activeCell="P23" sqref="P23"/>
    </sheetView>
  </sheetViews>
  <sheetFormatPr defaultRowHeight="15.95" customHeight="1"/>
  <cols>
    <col min="1" max="1" width="2.75" style="1057" customWidth="1"/>
    <col min="2" max="3" width="3.625" style="1057" customWidth="1"/>
    <col min="4" max="4" width="2.75" style="1057" customWidth="1"/>
    <col min="5" max="7" width="3.625" style="1057" customWidth="1"/>
    <col min="8" max="8" width="7.625" style="1057" customWidth="1"/>
    <col min="9" max="9" width="3.75" style="1064" customWidth="1"/>
    <col min="10" max="10" width="8.75" style="1063" customWidth="1"/>
    <col min="11" max="11" width="10.75" style="1063" customWidth="1"/>
    <col min="12" max="12" width="6.625" style="1062" customWidth="1"/>
    <col min="13" max="13" width="6.625" style="1061" customWidth="1"/>
    <col min="14" max="14" width="6.625" style="1060" customWidth="1"/>
    <col min="15" max="15" width="3.75" style="1060" customWidth="1"/>
    <col min="16" max="17" width="3.625" style="1060" customWidth="1"/>
    <col min="18" max="18" width="2.75" style="1060" customWidth="1"/>
    <col min="19" max="19" width="3.625" style="1060" customWidth="1"/>
    <col min="20" max="20" width="3.625" style="1059" customWidth="1"/>
    <col min="21" max="21" width="2.75" style="1058" customWidth="1"/>
    <col min="22" max="16384" width="9" style="1057"/>
  </cols>
  <sheetData>
    <row r="1" spans="1:21" ht="15.95" customHeight="1">
      <c r="B1" s="1168"/>
      <c r="C1" s="1168"/>
      <c r="D1" s="1168"/>
      <c r="E1" s="1076"/>
      <c r="F1" s="1076"/>
      <c r="G1" s="1076"/>
      <c r="H1" s="1076"/>
      <c r="I1" s="1170"/>
      <c r="L1" s="1168"/>
      <c r="M1" s="1169"/>
      <c r="N1" s="1169"/>
      <c r="O1" s="1169"/>
      <c r="P1" s="1169"/>
      <c r="Q1" s="1168"/>
      <c r="R1" s="1168"/>
      <c r="S1" s="1168"/>
      <c r="T1" s="1168"/>
      <c r="U1" s="1167"/>
    </row>
    <row r="2" spans="1:21" ht="15.95" customHeight="1">
      <c r="A2" s="1166" t="s">
        <v>503</v>
      </c>
      <c r="B2" s="1165"/>
      <c r="C2" s="1165"/>
      <c r="D2" s="1165"/>
      <c r="E2" s="1165"/>
      <c r="F2" s="1165"/>
      <c r="G2" s="1165"/>
      <c r="H2" s="1165"/>
      <c r="I2" s="1165"/>
      <c r="J2" s="1165"/>
      <c r="K2" s="1165"/>
      <c r="L2" s="1165"/>
      <c r="M2" s="1165"/>
      <c r="N2" s="1165"/>
      <c r="O2" s="1165"/>
      <c r="P2" s="1165"/>
      <c r="Q2" s="1165"/>
      <c r="R2" s="1165"/>
      <c r="S2" s="1165"/>
      <c r="T2" s="1165"/>
      <c r="U2" s="1165"/>
    </row>
    <row r="3" spans="1:21" ht="15.95" customHeight="1">
      <c r="A3" s="1165"/>
      <c r="B3" s="1165"/>
      <c r="C3" s="1165"/>
      <c r="D3" s="1165"/>
      <c r="E3" s="1165"/>
      <c r="F3" s="1165"/>
      <c r="G3" s="1165"/>
      <c r="H3" s="1165"/>
      <c r="I3" s="1165"/>
      <c r="J3" s="1165"/>
      <c r="K3" s="1165"/>
      <c r="L3" s="1165"/>
      <c r="M3" s="1165"/>
      <c r="N3" s="1165"/>
      <c r="O3" s="1165"/>
      <c r="P3" s="1165"/>
      <c r="Q3" s="1165"/>
      <c r="R3" s="1165"/>
      <c r="S3" s="1165"/>
      <c r="T3" s="1165"/>
      <c r="U3" s="1165"/>
    </row>
    <row r="4" spans="1:21" ht="15.95" customHeight="1">
      <c r="B4" s="1162"/>
      <c r="C4" s="1162"/>
      <c r="D4" s="1162"/>
      <c r="E4" s="1162"/>
      <c r="F4" s="1162"/>
      <c r="G4" s="1162"/>
      <c r="H4" s="1162"/>
      <c r="I4" s="1164"/>
      <c r="J4" s="1163"/>
      <c r="K4" s="1163"/>
      <c r="L4" s="1162"/>
      <c r="M4" s="1162"/>
      <c r="N4" s="1162"/>
      <c r="O4" s="1162"/>
      <c r="P4" s="1162"/>
      <c r="Q4" s="1161"/>
      <c r="R4" s="1161"/>
      <c r="S4" s="1161"/>
      <c r="T4" s="1161"/>
      <c r="U4" s="1160"/>
    </row>
    <row r="5" spans="1:21" ht="45.95" customHeight="1" thickBot="1">
      <c r="B5" s="1153"/>
      <c r="C5" s="1153"/>
      <c r="D5" s="1153"/>
      <c r="E5" s="1071"/>
      <c r="F5" s="1071"/>
      <c r="G5" s="1071"/>
      <c r="H5" s="1071"/>
      <c r="I5" s="1097">
        <v>1</v>
      </c>
      <c r="J5" s="1072" t="str">
        <f>VLOOKUP(I5,[3]高男團!$A$111:$E$130,4,0)</f>
        <v>高雄市</v>
      </c>
      <c r="K5" s="1072" t="str">
        <f>VLOOKUP(I5,[3]高男團!$A$111:$E$130,5,0)</f>
        <v>福誠高中</v>
      </c>
      <c r="L5" s="1151"/>
      <c r="M5" s="1071"/>
      <c r="N5" s="1071"/>
      <c r="O5" s="1071"/>
      <c r="P5" s="1071"/>
      <c r="Q5" s="1151"/>
      <c r="R5" s="1151"/>
      <c r="S5" s="1151"/>
      <c r="T5" s="1154"/>
      <c r="U5" s="1077"/>
    </row>
    <row r="6" spans="1:21" ht="45.95" customHeight="1" thickBot="1">
      <c r="B6" s="1153"/>
      <c r="C6" s="1153"/>
      <c r="D6" s="1153"/>
      <c r="E6" s="1071"/>
      <c r="F6" s="1071"/>
      <c r="G6" s="1126" t="str">
        <f>[2]高男團!$Z$82</f>
        <v/>
      </c>
      <c r="H6" s="1071"/>
      <c r="I6" s="1073"/>
      <c r="J6" s="1072"/>
      <c r="K6" s="1072"/>
      <c r="L6" s="1085" t="s">
        <v>502</v>
      </c>
      <c r="M6" s="1159" t="s">
        <v>501</v>
      </c>
      <c r="N6" s="1124" t="str">
        <f>IF([2]高男團!$M$82=[2]高男團!$O$82,"",([2]高男團!$M$82))</f>
        <v/>
      </c>
      <c r="O6" s="1123" t="str">
        <f>[2]高男團!$Y$82</f>
        <v/>
      </c>
      <c r="P6" s="1071"/>
      <c r="Q6" s="1151"/>
      <c r="R6" s="1151"/>
      <c r="S6" s="1151"/>
      <c r="T6" s="1158"/>
      <c r="U6" s="1077"/>
    </row>
    <row r="7" spans="1:21" ht="45.95" customHeight="1" thickBot="1">
      <c r="B7" s="1153"/>
      <c r="C7" s="1153"/>
      <c r="D7" s="1153"/>
      <c r="E7" s="1071"/>
      <c r="F7" s="1071"/>
      <c r="G7" s="1071"/>
      <c r="H7" s="1157"/>
      <c r="I7" s="1156">
        <v>2</v>
      </c>
      <c r="J7" s="1117" t="str">
        <f>IFERROR(VLOOKUP(I7,[3]高男團!$A$111:$E$130,4,0),"")</f>
        <v>彰化縣</v>
      </c>
      <c r="K7" s="1117" t="str">
        <f>IFERROR(VLOOKUP(I7,[3]高男團!$A$111:$E$130,5,0),"")</f>
        <v>彰化藝中</v>
      </c>
      <c r="L7" s="1081"/>
      <c r="M7" s="1155"/>
      <c r="N7" s="1116" t="str">
        <f>IF([2]高男團!$M$82=[2]高男團!$O$82,"",([2]高男團!$O$82))</f>
        <v/>
      </c>
      <c r="O7" s="1066"/>
      <c r="P7" s="1071"/>
      <c r="Q7" s="1151"/>
      <c r="R7" s="1151"/>
      <c r="S7" s="1151"/>
      <c r="T7" s="1154"/>
      <c r="U7" s="1077"/>
    </row>
    <row r="8" spans="1:21" ht="45.95" customHeight="1" thickBot="1">
      <c r="A8" s="1148" t="str">
        <f>[2]高男團!$Y$86</f>
        <v/>
      </c>
      <c r="B8" s="1153"/>
      <c r="C8" s="1153"/>
      <c r="D8" s="1148" t="str">
        <f>[2]高男團!$Z$86</f>
        <v/>
      </c>
      <c r="E8" s="1071"/>
      <c r="F8" s="1071"/>
      <c r="G8" s="1110" t="str">
        <f>IF([2]高男團!$M$86=[2]高男團!$O$86,"",([2]高男團!$M$86))</f>
        <v/>
      </c>
      <c r="H8" s="1109" t="s">
        <v>500</v>
      </c>
      <c r="I8" s="1097"/>
      <c r="J8" s="1096"/>
      <c r="K8" s="1096"/>
      <c r="L8" s="1108" t="s">
        <v>499</v>
      </c>
      <c r="M8" s="1107"/>
      <c r="N8" s="1106" t="s">
        <v>498</v>
      </c>
      <c r="O8" s="1105" t="str">
        <f>IF([2]高男團!$M$88=[2]高男團!$O$88,"",([2]高男團!$M$88))</f>
        <v/>
      </c>
      <c r="P8" s="1152"/>
      <c r="Q8" s="1151"/>
      <c r="R8" s="1148" t="str">
        <f>[2]高男團!$Z$88</f>
        <v/>
      </c>
      <c r="S8" s="1150"/>
      <c r="T8" s="1149"/>
      <c r="U8" s="1148" t="str">
        <f>[2]高男團!$Y$88</f>
        <v/>
      </c>
    </row>
    <row r="9" spans="1:21" ht="45.95" customHeight="1" thickBot="1">
      <c r="B9" s="1145"/>
      <c r="C9" s="1147"/>
      <c r="D9" s="1146"/>
      <c r="E9" s="1145"/>
      <c r="F9" s="1144"/>
      <c r="G9" s="1099" t="str">
        <f>IF([2]高男團!$M$86=[2]高男團!$O$86,"",([2]高男團!$O$86))</f>
        <v/>
      </c>
      <c r="H9" s="1098"/>
      <c r="I9" s="1097">
        <v>3</v>
      </c>
      <c r="J9" s="1096" t="str">
        <f>IFERROR(VLOOKUP(I9,[3]高男團!$A$111:$E$130,4,0),"")</f>
        <v>高雄市</v>
      </c>
      <c r="K9" s="1096" t="str">
        <f>IFERROR(VLOOKUP(I9,[3]高男團!$A$111:$E$130,5,0),"")</f>
        <v>大榮高中</v>
      </c>
      <c r="L9" s="1095"/>
      <c r="M9" s="1095"/>
      <c r="N9" s="1094"/>
      <c r="O9" s="1079" t="str">
        <f>IF([2]高男團!$M$88=[2]高男團!$O$88,"",([2]高男團!$O$88))</f>
        <v/>
      </c>
      <c r="P9" s="1143"/>
      <c r="Q9" s="1142"/>
      <c r="R9" s="1141"/>
      <c r="S9" s="1140"/>
      <c r="T9" s="1139"/>
      <c r="U9" s="1078"/>
    </row>
    <row r="10" spans="1:21" ht="45.95" customHeight="1" thickBot="1">
      <c r="B10" s="1137" t="s">
        <v>497</v>
      </c>
      <c r="C10" s="1132" t="s">
        <v>496</v>
      </c>
      <c r="D10" s="1138"/>
      <c r="E10" s="1137" t="s">
        <v>495</v>
      </c>
      <c r="F10" s="1136" t="s">
        <v>494</v>
      </c>
      <c r="G10" s="1135"/>
      <c r="H10" s="1134"/>
      <c r="I10" s="1082"/>
      <c r="J10" s="1086"/>
      <c r="K10" s="1086"/>
      <c r="L10" s="1085" t="s">
        <v>493</v>
      </c>
      <c r="M10" s="1084" t="s">
        <v>492</v>
      </c>
      <c r="N10" s="1083" t="str">
        <f>IF([2]高男團!$M$83=[2]高男團!$O$83,"",([2]高男團!$M$83))</f>
        <v/>
      </c>
      <c r="O10" s="1066"/>
      <c r="P10" s="1132" t="s">
        <v>491</v>
      </c>
      <c r="Q10" s="1131" t="s">
        <v>490</v>
      </c>
      <c r="R10" s="1133"/>
      <c r="S10" s="1132" t="s">
        <v>489</v>
      </c>
      <c r="T10" s="1131" t="s">
        <v>488</v>
      </c>
      <c r="U10" s="1077"/>
    </row>
    <row r="11" spans="1:21" ht="45.95" customHeight="1" thickBot="1">
      <c r="B11" s="1121"/>
      <c r="C11" s="1113"/>
      <c r="D11" s="1122"/>
      <c r="E11" s="1121"/>
      <c r="F11" s="1115"/>
      <c r="G11" s="1130" t="str">
        <f>[2]高男團!$Z$83</f>
        <v/>
      </c>
      <c r="H11" s="1125"/>
      <c r="I11" s="1097">
        <v>4</v>
      </c>
      <c r="J11" s="1072" t="str">
        <f>VLOOKUP(I11,[3]高男團!$A$111:$E$130,4,0)</f>
        <v>臺南市</v>
      </c>
      <c r="K11" s="1072" t="str">
        <f>VLOOKUP(I11,[3]高男團!$A$111:$E$130,5,0)</f>
        <v>臺南一中</v>
      </c>
      <c r="L11" s="1081"/>
      <c r="M11" s="1080"/>
      <c r="N11" s="1079" t="str">
        <f>IF([2]高男團!$M$83=[2]高男團!$O$83,"",([2]高男團!$O$83))</f>
        <v/>
      </c>
      <c r="O11" s="1078" t="str">
        <f>[2]高男團!$Y$83</f>
        <v/>
      </c>
      <c r="P11" s="1115"/>
      <c r="Q11" s="1112"/>
      <c r="R11" s="1114"/>
      <c r="S11" s="1113"/>
      <c r="T11" s="1112"/>
      <c r="U11" s="1077"/>
    </row>
    <row r="12" spans="1:21" ht="45.95" customHeight="1" thickBot="1">
      <c r="A12" s="1110" t="str">
        <f>IF([2]高男團!$M$91=[2]高男團!$O$91,"",([2]高男團!$M$91))</f>
        <v/>
      </c>
      <c r="B12" s="1121"/>
      <c r="C12" s="1113"/>
      <c r="D12" s="1110" t="str">
        <f>IF([2]高男團!$M$90=[2]高男團!$O$90,"",([2]高男團!$M$90))</f>
        <v/>
      </c>
      <c r="E12" s="1121"/>
      <c r="F12" s="1115"/>
      <c r="G12" s="1120"/>
      <c r="H12" s="1125"/>
      <c r="I12" s="1097"/>
      <c r="J12" s="1072"/>
      <c r="K12" s="1072"/>
      <c r="L12" s="1129"/>
      <c r="M12" s="1128"/>
      <c r="N12" s="1127"/>
      <c r="O12" s="1127"/>
      <c r="P12" s="1115"/>
      <c r="Q12" s="1112"/>
      <c r="R12" s="1105" t="str">
        <f>IF([2]高男團!$M$92=[2]高男團!$O$92,"",([2]高男團!$M$92))</f>
        <v/>
      </c>
      <c r="S12" s="1113"/>
      <c r="T12" s="1112"/>
      <c r="U12" s="1105" t="str">
        <f>IF([2]高男團!$M$93=[2]高男團!$O$93,"",([2]高男團!$M$93))</f>
        <v/>
      </c>
    </row>
    <row r="13" spans="1:21" ht="45.95" customHeight="1" thickBot="1">
      <c r="A13" s="1099" t="str">
        <f>IF([2]高男團!$M$91=[2]高男團!$O$91,"",([2]高男團!$O$91))</f>
        <v/>
      </c>
      <c r="B13" s="1121"/>
      <c r="C13" s="1113"/>
      <c r="D13" s="1099" t="str">
        <f>IF([2]高男團!$M$90=[2]高男團!$O$90,"",([2]高男團!$O$90))</f>
        <v/>
      </c>
      <c r="E13" s="1121"/>
      <c r="F13" s="1115"/>
      <c r="G13" s="1120"/>
      <c r="H13" s="1125"/>
      <c r="I13" s="1097">
        <v>5</v>
      </c>
      <c r="J13" s="1072" t="str">
        <f>VLOOKUP(I13,[3]高男團!$A$111:$E$130,4,0)</f>
        <v>新北市</v>
      </c>
      <c r="K13" s="1072" t="str">
        <f>VLOOKUP(I13,[3]高男團!$A$111:$E$130,5,0)</f>
        <v>海山高中</v>
      </c>
      <c r="L13" s="1127"/>
      <c r="M13" s="1127"/>
      <c r="N13" s="1127"/>
      <c r="O13" s="1127"/>
      <c r="P13" s="1115"/>
      <c r="Q13" s="1112"/>
      <c r="R13" s="1079" t="str">
        <f>IF([2]高男團!$M$92=[2]高男團!$O$92,"",([2]高男團!$O$92))</f>
        <v/>
      </c>
      <c r="S13" s="1113"/>
      <c r="T13" s="1112"/>
      <c r="U13" s="1079" t="str">
        <f>IF([2]高男團!$M$93=[2]高男團!$O$93,"",([2]高男團!$O$93))</f>
        <v/>
      </c>
    </row>
    <row r="14" spans="1:21" ht="45.95" customHeight="1" thickBot="1">
      <c r="B14" s="1121"/>
      <c r="C14" s="1113"/>
      <c r="D14" s="1122"/>
      <c r="E14" s="1121"/>
      <c r="F14" s="1115"/>
      <c r="G14" s="1126" t="str">
        <f>[2]高男團!$Z$84</f>
        <v/>
      </c>
      <c r="H14" s="1125"/>
      <c r="I14" s="1097"/>
      <c r="J14" s="1072"/>
      <c r="K14" s="1072"/>
      <c r="L14" s="1085" t="s">
        <v>487</v>
      </c>
      <c r="M14" s="1084" t="s">
        <v>486</v>
      </c>
      <c r="N14" s="1124" t="str">
        <f>IF([2]高男團!$M$84=[2]高男團!$O$84,"",([2]高男團!$M$84))</f>
        <v/>
      </c>
      <c r="O14" s="1123" t="str">
        <f>[2]高男團!$Y$84</f>
        <v/>
      </c>
      <c r="P14" s="1115"/>
      <c r="Q14" s="1112"/>
      <c r="R14" s="1114"/>
      <c r="S14" s="1113"/>
      <c r="T14" s="1112"/>
      <c r="U14" s="1077"/>
    </row>
    <row r="15" spans="1:21" ht="45.95" customHeight="1" thickBot="1">
      <c r="B15" s="1121"/>
      <c r="C15" s="1113"/>
      <c r="D15" s="1122"/>
      <c r="E15" s="1121"/>
      <c r="F15" s="1115"/>
      <c r="G15" s="1120"/>
      <c r="H15" s="1119"/>
      <c r="I15" s="1118">
        <v>6</v>
      </c>
      <c r="J15" s="1117" t="str">
        <f>IFERROR(VLOOKUP(I15,[3]高男團!$A$111:$E$130,4,0),"")</f>
        <v>桃園縣</v>
      </c>
      <c r="K15" s="1117" t="str">
        <f>IFERROR(VLOOKUP(I15,[3]高男團!$A$111:$E$130,5,0),"")</f>
        <v>壽山高中</v>
      </c>
      <c r="L15" s="1081"/>
      <c r="M15" s="1080"/>
      <c r="N15" s="1116" t="str">
        <f>IF([2]高男團!$M$84=[2]高男團!$O$84,"",([2]高男團!$O$84))</f>
        <v/>
      </c>
      <c r="O15" s="1066"/>
      <c r="P15" s="1115"/>
      <c r="Q15" s="1112"/>
      <c r="R15" s="1114"/>
      <c r="S15" s="1113"/>
      <c r="T15" s="1112"/>
      <c r="U15" s="1077"/>
    </row>
    <row r="16" spans="1:21" ht="45.95" customHeight="1" thickBot="1">
      <c r="B16" s="1103"/>
      <c r="C16" s="1111"/>
      <c r="D16" s="1101"/>
      <c r="E16" s="1103"/>
      <c r="F16" s="1111"/>
      <c r="G16" s="1110" t="str">
        <f>IF([2]高男團!$M$87=[2]高男團!$O$87,"",([2]高男團!$M$87))</f>
        <v/>
      </c>
      <c r="H16" s="1109" t="s">
        <v>485</v>
      </c>
      <c r="I16" s="1097"/>
      <c r="J16" s="1096"/>
      <c r="K16" s="1096"/>
      <c r="L16" s="1108" t="s">
        <v>484</v>
      </c>
      <c r="M16" s="1107"/>
      <c r="N16" s="1106" t="s">
        <v>483</v>
      </c>
      <c r="O16" s="1105" t="str">
        <f>IF([2]高男團!$M$89=[2]高男團!$O$89,"",([2]高男團!$M$89))</f>
        <v/>
      </c>
      <c r="P16" s="1104"/>
      <c r="Q16" s="1101"/>
      <c r="R16" s="1103"/>
      <c r="S16" s="1102"/>
      <c r="T16" s="1101"/>
      <c r="U16" s="1077"/>
    </row>
    <row r="17" spans="1:21" ht="45.95" customHeight="1" thickBot="1">
      <c r="A17" s="1091" t="str">
        <f>[2]高男團!$Y$87</f>
        <v/>
      </c>
      <c r="B17" s="1092"/>
      <c r="C17" s="1100"/>
      <c r="D17" s="1091" t="str">
        <f>[2]高男團!$Z$87</f>
        <v/>
      </c>
      <c r="E17" s="1069"/>
      <c r="F17" s="1069"/>
      <c r="G17" s="1099" t="str">
        <f>IF([2]高男團!$M$87=[2]高男團!$O$87,"",([2]高男團!$O$87))</f>
        <v/>
      </c>
      <c r="H17" s="1098"/>
      <c r="I17" s="1097">
        <v>7</v>
      </c>
      <c r="J17" s="1096" t="str">
        <f>IFERROR(VLOOKUP(I17,[3]高男團!$A$111:$E$130,4,0),"")</f>
        <v>新竹縣</v>
      </c>
      <c r="K17" s="1096" t="str">
        <f>IFERROR(VLOOKUP(I17,[3]高男團!$A$111:$E$130,5,0),"")</f>
        <v>湖口高中</v>
      </c>
      <c r="L17" s="1095"/>
      <c r="M17" s="1095"/>
      <c r="N17" s="1094"/>
      <c r="O17" s="1079" t="str">
        <f>IF([2]高男團!$M$89=[2]高男團!$O$89,"",([2]高男團!$O$89))</f>
        <v/>
      </c>
      <c r="P17" s="1093"/>
      <c r="Q17" s="1092"/>
      <c r="R17" s="1091" t="str">
        <f>[2]高男團!$Z$89</f>
        <v/>
      </c>
      <c r="S17" s="1090"/>
      <c r="T17" s="1089"/>
      <c r="U17" s="1088" t="str">
        <f>[2]高男團!$Y$89</f>
        <v/>
      </c>
    </row>
    <row r="18" spans="1:21" ht="45.95" customHeight="1" thickBot="1">
      <c r="B18" s="1069"/>
      <c r="C18" s="1068"/>
      <c r="D18" s="1068"/>
      <c r="E18" s="1069"/>
      <c r="F18" s="1069"/>
      <c r="G18" s="1075"/>
      <c r="H18" s="1087"/>
      <c r="I18" s="1082"/>
      <c r="J18" s="1086"/>
      <c r="K18" s="1086"/>
      <c r="L18" s="1085" t="s">
        <v>482</v>
      </c>
      <c r="M18" s="1084" t="s">
        <v>481</v>
      </c>
      <c r="N18" s="1083" t="str">
        <f>IF([2]高男團!$M$85=[2]高男團!$O$85,"",([2]高男團!$M$85))</f>
        <v/>
      </c>
      <c r="O18" s="1066"/>
      <c r="P18" s="1070"/>
      <c r="Q18" s="1069"/>
      <c r="R18" s="1069"/>
      <c r="S18" s="1068"/>
      <c r="T18" s="1067"/>
      <c r="U18" s="1077"/>
    </row>
    <row r="19" spans="1:21" ht="45.95" customHeight="1" thickBot="1">
      <c r="B19" s="1069"/>
      <c r="C19" s="1068"/>
      <c r="D19" s="1068"/>
      <c r="E19" s="1069"/>
      <c r="F19" s="1069"/>
      <c r="G19" s="1078" t="str">
        <f>[2]高男團!$Z$85</f>
        <v/>
      </c>
      <c r="H19" s="1074"/>
      <c r="I19" s="1082">
        <v>8</v>
      </c>
      <c r="J19" s="1072" t="str">
        <f>VLOOKUP(I19,[3]高男團!$A$111:$E$130,4,0)</f>
        <v>臺北市</v>
      </c>
      <c r="K19" s="1072" t="str">
        <f>VLOOKUP(I19,[3]高男團!$A$111:$E$130,5,0)</f>
        <v>松山家商</v>
      </c>
      <c r="L19" s="1081"/>
      <c r="M19" s="1080"/>
      <c r="N19" s="1079" t="str">
        <f>IF([2]高男團!$M$85=[2]高男團!$O$85,"",([2]高男團!$O$85))</f>
        <v/>
      </c>
      <c r="O19" s="1078" t="str">
        <f>[2]高男團!$Y$85</f>
        <v/>
      </c>
      <c r="P19" s="1070"/>
      <c r="Q19" s="1069"/>
      <c r="R19" s="1069"/>
      <c r="S19" s="1068"/>
      <c r="T19" s="1067"/>
      <c r="U19" s="1077"/>
    </row>
    <row r="20" spans="1:21" ht="45.95" customHeight="1">
      <c r="A20" s="1076"/>
      <c r="B20" s="1069"/>
      <c r="C20" s="1068"/>
      <c r="D20" s="1068"/>
      <c r="E20" s="1069"/>
      <c r="F20" s="1069"/>
      <c r="G20" s="1075"/>
      <c r="H20" s="1074"/>
      <c r="I20" s="1073"/>
      <c r="J20" s="1072"/>
      <c r="K20" s="1072"/>
      <c r="N20" s="1071"/>
      <c r="O20" s="1071"/>
      <c r="P20" s="1070"/>
      <c r="Q20" s="1069"/>
      <c r="R20" s="1069"/>
      <c r="S20" s="1068"/>
      <c r="T20" s="1067"/>
      <c r="U20" s="1066"/>
    </row>
    <row r="21" spans="1:21" ht="15.95" customHeight="1">
      <c r="J21" s="1065"/>
      <c r="K21" s="1065"/>
    </row>
  </sheetData>
  <mergeCells count="47">
    <mergeCell ref="J7:J8"/>
    <mergeCell ref="H8:H9"/>
    <mergeCell ref="L8:M9"/>
    <mergeCell ref="N8:N9"/>
    <mergeCell ref="J9:J10"/>
    <mergeCell ref="T10:T15"/>
    <mergeCell ref="A2:U3"/>
    <mergeCell ref="K5:K6"/>
    <mergeCell ref="K7:K8"/>
    <mergeCell ref="K9:K10"/>
    <mergeCell ref="K11:K12"/>
    <mergeCell ref="I5:I6"/>
    <mergeCell ref="J5:J6"/>
    <mergeCell ref="L6:L7"/>
    <mergeCell ref="M6:M7"/>
    <mergeCell ref="I7:I8"/>
    <mergeCell ref="I15:I16"/>
    <mergeCell ref="H16:H17"/>
    <mergeCell ref="N16:N17"/>
    <mergeCell ref="I17:I18"/>
    <mergeCell ref="M14:M15"/>
    <mergeCell ref="L10:L11"/>
    <mergeCell ref="Q10:Q15"/>
    <mergeCell ref="S10:S15"/>
    <mergeCell ref="B10:B15"/>
    <mergeCell ref="C10:C15"/>
    <mergeCell ref="E10:E15"/>
    <mergeCell ref="F10:F15"/>
    <mergeCell ref="I11:I12"/>
    <mergeCell ref="I13:I14"/>
    <mergeCell ref="I9:I10"/>
    <mergeCell ref="P10:P15"/>
    <mergeCell ref="I19:I20"/>
    <mergeCell ref="J19:J20"/>
    <mergeCell ref="M18:M19"/>
    <mergeCell ref="J17:J18"/>
    <mergeCell ref="L18:L19"/>
    <mergeCell ref="K17:K18"/>
    <mergeCell ref="K19:K20"/>
    <mergeCell ref="J15:J16"/>
    <mergeCell ref="K13:K14"/>
    <mergeCell ref="K15:K16"/>
    <mergeCell ref="L16:M17"/>
    <mergeCell ref="M10:M11"/>
    <mergeCell ref="J11:J12"/>
    <mergeCell ref="J13:J14"/>
    <mergeCell ref="L14:L15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R36"/>
  <sheetViews>
    <sheetView zoomScaleNormal="75" workbookViewId="0">
      <selection activeCell="P23" sqref="P23"/>
    </sheetView>
  </sheetViews>
  <sheetFormatPr defaultRowHeight="15.95" customHeight="1"/>
  <cols>
    <col min="1" max="1" width="3.125" style="1057" customWidth="1"/>
    <col min="2" max="5" width="3.625" style="1057" customWidth="1"/>
    <col min="6" max="6" width="8.625" style="1354" customWidth="1"/>
    <col min="7" max="7" width="4.5" style="1057" bestFit="1" customWidth="1"/>
    <col min="8" max="8" width="16.625" style="1057" customWidth="1"/>
    <col min="9" max="9" width="8.75" style="1057" customWidth="1"/>
    <col min="10" max="10" width="6.625" style="1062" customWidth="1"/>
    <col min="11" max="11" width="5.25" style="1061" customWidth="1"/>
    <col min="12" max="13" width="6.625" style="1060" customWidth="1"/>
    <col min="14" max="16" width="3.625" style="1060" customWidth="1"/>
    <col min="17" max="17" width="3.625" style="1059" customWidth="1"/>
    <col min="18" max="18" width="3.125" style="1058" customWidth="1"/>
    <col min="19" max="16384" width="9" style="1057"/>
  </cols>
  <sheetData>
    <row r="1" spans="1:18" ht="15.95" customHeight="1">
      <c r="B1" s="1168"/>
      <c r="C1" s="1168"/>
      <c r="D1" s="1076"/>
      <c r="E1" s="1076"/>
      <c r="F1" s="1373"/>
      <c r="G1" s="1076"/>
      <c r="H1" s="1076"/>
      <c r="I1" s="1371"/>
      <c r="J1" s="1168"/>
      <c r="K1" s="1169"/>
      <c r="L1" s="1169"/>
      <c r="M1" s="1169"/>
      <c r="N1" s="1169"/>
      <c r="O1" s="1168"/>
      <c r="P1" s="1168"/>
      <c r="Q1" s="1168"/>
      <c r="R1" s="1167"/>
    </row>
    <row r="2" spans="1:18" ht="15.95" customHeight="1">
      <c r="B2" s="1166" t="s">
        <v>706</v>
      </c>
      <c r="C2" s="1166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</row>
    <row r="3" spans="1:18" ht="15.95" customHeight="1"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</row>
    <row r="4" spans="1:18" ht="15.95" customHeight="1">
      <c r="B4" s="1162"/>
      <c r="C4" s="1162"/>
      <c r="D4" s="1162"/>
      <c r="E4" s="1162"/>
      <c r="F4" s="1162"/>
      <c r="G4" s="1162"/>
      <c r="H4" s="1162"/>
      <c r="I4" s="1369"/>
      <c r="J4" s="1162"/>
      <c r="K4" s="1162"/>
      <c r="L4" s="1162"/>
      <c r="M4" s="1162"/>
      <c r="N4" s="1162"/>
      <c r="O4" s="1161"/>
      <c r="P4" s="1161"/>
      <c r="Q4" s="1161"/>
      <c r="R4" s="1160"/>
    </row>
    <row r="5" spans="1:18" ht="24" customHeight="1" thickBot="1">
      <c r="B5" s="1153"/>
      <c r="C5" s="1153"/>
      <c r="D5" s="1071"/>
      <c r="E5" s="1071"/>
      <c r="F5" s="1247"/>
      <c r="G5" s="1097">
        <v>1</v>
      </c>
      <c r="H5" s="1374" t="str">
        <f>VLOOKUP(G5,[3]高女單!$A$61:$F$134,4,0)</f>
        <v>新北市淡江高中</v>
      </c>
      <c r="I5" s="1374" t="str">
        <f>VLOOKUP(G5,[3]高女單!$A$61:$F$134,5,0)</f>
        <v>黃  歆</v>
      </c>
      <c r="J5" s="1151"/>
      <c r="K5" s="1071"/>
      <c r="L5" s="1071"/>
      <c r="M5" s="1071"/>
      <c r="N5" s="1071"/>
      <c r="O5" s="1151"/>
      <c r="P5" s="1151"/>
      <c r="Q5" s="1154"/>
      <c r="R5" s="1077"/>
    </row>
    <row r="6" spans="1:18" ht="24" customHeight="1" thickBot="1">
      <c r="B6" s="1153"/>
      <c r="C6" s="1153"/>
      <c r="D6" s="1071"/>
      <c r="E6" s="1071"/>
      <c r="F6" s="1247"/>
      <c r="G6" s="1073"/>
      <c r="H6" s="1374"/>
      <c r="I6" s="1374"/>
      <c r="J6" s="1085" t="s">
        <v>705</v>
      </c>
      <c r="K6" s="1396">
        <v>1</v>
      </c>
      <c r="L6" s="1185" t="str">
        <f>IF([2]高女單!$M$82=[2]高女單!$O$82,"",([2]高女單!$M$82))</f>
        <v/>
      </c>
      <c r="M6" s="1189" t="str">
        <f>[2]高女單!$Y$82</f>
        <v/>
      </c>
      <c r="N6" s="1071"/>
      <c r="O6" s="1151"/>
      <c r="P6" s="1151"/>
      <c r="Q6" s="1154"/>
      <c r="R6" s="1077"/>
    </row>
    <row r="7" spans="1:18" ht="24" customHeight="1" thickBot="1">
      <c r="B7" s="1153"/>
      <c r="C7" s="1153"/>
      <c r="D7" s="1071"/>
      <c r="E7" s="1071"/>
      <c r="F7" s="1247"/>
      <c r="G7" s="1082">
        <v>2</v>
      </c>
      <c r="H7" s="1374" t="str">
        <f>VLOOKUP(G7,[3]高女單!$A$61:$F$134,4,0)</f>
        <v>臺南市新豐高中</v>
      </c>
      <c r="I7" s="1374" t="str">
        <f>VLOOKUP(G7,[3]高女單!$A$61:$F$134,5,0)</f>
        <v>陳思涵</v>
      </c>
      <c r="J7" s="1081"/>
      <c r="K7" s="1395"/>
      <c r="L7" s="1204" t="str">
        <f>IF([2]高女單!$M$82=[2]高女單!$O$82,"",([2]高女單!$O$82))</f>
        <v/>
      </c>
      <c r="M7" s="1071"/>
      <c r="N7" s="1071"/>
      <c r="O7" s="1151"/>
      <c r="P7" s="1151"/>
      <c r="Q7" s="1154"/>
      <c r="R7" s="1077"/>
    </row>
    <row r="8" spans="1:18" ht="24" customHeight="1" thickBot="1">
      <c r="B8" s="1153"/>
      <c r="C8" s="1153"/>
      <c r="D8" s="1071"/>
      <c r="E8" s="1214" t="str">
        <f>[2]高女單!$Z$90</f>
        <v/>
      </c>
      <c r="F8" s="1152"/>
      <c r="G8" s="1073"/>
      <c r="H8" s="1374"/>
      <c r="I8" s="1374"/>
      <c r="J8" s="1194" t="s">
        <v>704</v>
      </c>
      <c r="K8" s="1193"/>
      <c r="L8" s="1378">
        <v>9</v>
      </c>
      <c r="M8" s="1185" t="str">
        <f>IF([2]高女單!$M$90=[2]高女單!$O$90,"",([2]高女單!$M$90))</f>
        <v/>
      </c>
      <c r="N8" s="1189" t="str">
        <f>[2]高女單!$Y$90</f>
        <v/>
      </c>
      <c r="O8" s="1151"/>
      <c r="P8" s="1151"/>
      <c r="Q8" s="1154"/>
      <c r="R8" s="1077"/>
    </row>
    <row r="9" spans="1:18" ht="24" customHeight="1" thickBot="1">
      <c r="B9" s="1200"/>
      <c r="C9" s="1200"/>
      <c r="D9" s="1071"/>
      <c r="E9" s="1071"/>
      <c r="F9" s="1389" t="s">
        <v>703</v>
      </c>
      <c r="G9" s="1398">
        <v>3</v>
      </c>
      <c r="H9" s="1388" t="str">
        <f>VLOOKUP(G9,[3]高女單!$A$61:$F$134,4,0)</f>
        <v>苗栗縣君毅高中</v>
      </c>
      <c r="I9" s="1388" t="str">
        <f>VLOOKUP(G9,[3]高女單!$A$61:$F$134,5,0)</f>
        <v>林  芷</v>
      </c>
      <c r="J9" s="1190"/>
      <c r="K9" s="1190"/>
      <c r="L9" s="1377"/>
      <c r="M9" s="1204" t="str">
        <f>IF([2]高女單!$M$90=[2]高女單!$O$90,"",([2]高女單!$O$90))</f>
        <v/>
      </c>
      <c r="N9" s="1187"/>
      <c r="O9" s="1151"/>
      <c r="P9" s="1151"/>
      <c r="Q9" s="1154"/>
      <c r="R9" s="1077"/>
    </row>
    <row r="10" spans="1:18" ht="24" customHeight="1" thickBot="1">
      <c r="B10" s="1200"/>
      <c r="C10" s="1200"/>
      <c r="D10" s="1071"/>
      <c r="E10" s="1071"/>
      <c r="F10" s="1382"/>
      <c r="G10" s="1097"/>
      <c r="H10" s="1381"/>
      <c r="I10" s="1381"/>
      <c r="J10" s="1085" t="s">
        <v>702</v>
      </c>
      <c r="K10" s="1376">
        <v>2</v>
      </c>
      <c r="L10" s="1188" t="str">
        <f>IF([2]高女單!$M$83=[2]高女單!$O$83,"",([2]高女單!$M$83))</f>
        <v/>
      </c>
      <c r="M10" s="1232"/>
      <c r="N10" s="1187"/>
      <c r="O10" s="1151"/>
      <c r="P10" s="1151"/>
      <c r="Q10" s="1154"/>
      <c r="R10" s="1077"/>
    </row>
    <row r="11" spans="1:18" ht="24" customHeight="1" thickBot="1">
      <c r="B11" s="1200"/>
      <c r="C11" s="1200"/>
      <c r="D11" s="1151"/>
      <c r="E11" s="1151"/>
      <c r="F11" s="1382"/>
      <c r="G11" s="1097">
        <v>4</v>
      </c>
      <c r="H11" s="1381" t="str">
        <f>VLOOKUP(G11,[3]高女單!$A$61:$F$134,4,0)</f>
        <v>新竹市香山高中</v>
      </c>
      <c r="I11" s="1381" t="str">
        <f>VLOOKUP(G11,[3]高女單!$A$61:$F$134,5,0)</f>
        <v>歐書真</v>
      </c>
      <c r="J11" s="1081"/>
      <c r="K11" s="1375"/>
      <c r="L11" s="1185" t="str">
        <f>IF([2]高女單!$M$83=[2]高女單!$O$83,"",([2]高女單!$O$83))</f>
        <v/>
      </c>
      <c r="M11" s="1228" t="str">
        <f>[2]高女單!$Y$83</f>
        <v/>
      </c>
      <c r="N11" s="1248"/>
      <c r="O11" s="1151"/>
      <c r="P11" s="1151"/>
      <c r="Q11" s="1154"/>
      <c r="R11" s="1077"/>
    </row>
    <row r="12" spans="1:18" ht="24" customHeight="1" thickBot="1">
      <c r="A12" s="1192" t="str">
        <f>[2]高女單!$Y$94</f>
        <v/>
      </c>
      <c r="B12" s="1215"/>
      <c r="C12" s="1192" t="str">
        <f>[2]高女單!$Z$94</f>
        <v/>
      </c>
      <c r="D12" s="1214"/>
      <c r="E12" s="1221" t="str">
        <f>IF([2]高女單!$M$94=[2]高女單!$O$94,"",([2]高女單!$M$94))</f>
        <v/>
      </c>
      <c r="F12" s="1382"/>
      <c r="G12" s="1097"/>
      <c r="H12" s="1381"/>
      <c r="I12" s="1381"/>
      <c r="J12" s="1129"/>
      <c r="K12" s="1128"/>
      <c r="L12" s="1220" t="s">
        <v>701</v>
      </c>
      <c r="M12" s="1378">
        <v>15</v>
      </c>
      <c r="N12" s="1218" t="str">
        <f>IF([2]高女單!$M$96=[2]高女單!$O$96,"",([2]高女單!$M$96))</f>
        <v/>
      </c>
      <c r="O12" s="1383"/>
      <c r="P12" s="1189" t="str">
        <f>[2]高女單!$Z$96</f>
        <v/>
      </c>
      <c r="Q12" s="1154"/>
      <c r="R12" s="1189" t="str">
        <f>[2]高女單!$Y$96</f>
        <v/>
      </c>
    </row>
    <row r="13" spans="1:18" ht="24" customHeight="1" thickBot="1">
      <c r="B13" s="1394" t="s">
        <v>679</v>
      </c>
      <c r="C13" s="1213" t="str">
        <f>IF([2]高女單!$M$98=[2]高女單!$O$98,"",([2]高女單!$M$98))</f>
        <v/>
      </c>
      <c r="D13" s="1245"/>
      <c r="E13" s="1213" t="str">
        <f>IF([2]高女單!$M$94=[2]高女單!$O$94,"",([2]高女單!$O$94))</f>
        <v/>
      </c>
      <c r="F13" s="1382"/>
      <c r="G13" s="1097">
        <v>5</v>
      </c>
      <c r="H13" s="1381" t="str">
        <f>VLOOKUP(G13,[3]高女單!$A$61:$F$134,4,0)</f>
        <v>臺中市華盛頓高中</v>
      </c>
      <c r="I13" s="1381" t="str">
        <f>VLOOKUP(G13,[3]高女單!$A$61:$F$134,5,0)</f>
        <v>詹子葳</v>
      </c>
      <c r="J13" s="1127"/>
      <c r="K13" s="1127"/>
      <c r="L13" s="1212"/>
      <c r="M13" s="1377"/>
      <c r="N13" s="1243" t="str">
        <f>IF([2]高女單!$M$96=[2]高女單!$O$96,"",([2]高女單!$O$96))</f>
        <v/>
      </c>
      <c r="O13" s="1393"/>
      <c r="P13" s="1243" t="str">
        <f>IF([2]高女單!$M$100=[2]高女單!$O$100,"",([2]高女單!$M$100))</f>
        <v/>
      </c>
      <c r="Q13" s="1392" t="s">
        <v>678</v>
      </c>
      <c r="R13" s="1077"/>
    </row>
    <row r="14" spans="1:18" ht="24" customHeight="1" thickBot="1">
      <c r="B14" s="1387"/>
      <c r="C14" s="1231" t="s">
        <v>700</v>
      </c>
      <c r="D14" s="1391" t="s">
        <v>676</v>
      </c>
      <c r="E14" s="1136" t="s">
        <v>699</v>
      </c>
      <c r="F14" s="1382"/>
      <c r="G14" s="1097"/>
      <c r="H14" s="1381"/>
      <c r="I14" s="1381"/>
      <c r="J14" s="1085" t="s">
        <v>698</v>
      </c>
      <c r="K14" s="1376">
        <v>3</v>
      </c>
      <c r="L14" s="1185" t="str">
        <f>IF([2]高女單!$M$84=[2]高女單!$O$84,"",([2]高女單!$M$84))</f>
        <v/>
      </c>
      <c r="M14" s="1240" t="str">
        <f>[2]高女單!$Y$84</f>
        <v/>
      </c>
      <c r="N14" s="1227" t="s">
        <v>697</v>
      </c>
      <c r="O14" s="1390" t="s">
        <v>672</v>
      </c>
      <c r="P14" s="1225" t="s">
        <v>696</v>
      </c>
      <c r="Q14" s="1365"/>
      <c r="R14" s="1077"/>
    </row>
    <row r="15" spans="1:18" ht="24" customHeight="1" thickBot="1">
      <c r="B15" s="1387"/>
      <c r="C15" s="1231"/>
      <c r="D15" s="1386"/>
      <c r="E15" s="1229"/>
      <c r="F15" s="1382"/>
      <c r="G15" s="1097">
        <v>6</v>
      </c>
      <c r="H15" s="1381" t="str">
        <f>VLOOKUP(G15,[3]高女單!$A$61:$F$134,4,0)</f>
        <v>彰化縣和美實校</v>
      </c>
      <c r="I15" s="1381" t="str">
        <f>VLOOKUP(G15,[3]高女單!$A$61:$F$134,5,0)</f>
        <v>林宜寶</v>
      </c>
      <c r="J15" s="1081"/>
      <c r="K15" s="1375"/>
      <c r="L15" s="1204" t="str">
        <f>IF([2]高女單!$M$84=[2]高女單!$O$84,"",([2]高女單!$O$84))</f>
        <v/>
      </c>
      <c r="M15" s="1203"/>
      <c r="N15" s="1227"/>
      <c r="O15" s="1112"/>
      <c r="P15" s="1225"/>
      <c r="Q15" s="1365"/>
      <c r="R15" s="1077"/>
    </row>
    <row r="16" spans="1:18" ht="24" customHeight="1" thickBot="1">
      <c r="B16" s="1387"/>
      <c r="C16" s="1231"/>
      <c r="D16" s="1386"/>
      <c r="E16" s="1229"/>
      <c r="F16" s="1380"/>
      <c r="G16" s="1397"/>
      <c r="H16" s="1379"/>
      <c r="I16" s="1379"/>
      <c r="J16" s="1194" t="s">
        <v>695</v>
      </c>
      <c r="K16" s="1193"/>
      <c r="L16" s="1378">
        <v>10</v>
      </c>
      <c r="M16" s="1188" t="str">
        <f>IF([2]高女單!$M$91=[2]高女單!$O$91,"",([2]高女單!$M$91))</f>
        <v/>
      </c>
      <c r="N16" s="1227"/>
      <c r="O16" s="1112"/>
      <c r="P16" s="1225"/>
      <c r="Q16" s="1365"/>
      <c r="R16" s="1077"/>
    </row>
    <row r="17" spans="1:18" ht="24" customHeight="1" thickBot="1">
      <c r="B17" s="1387"/>
      <c r="C17" s="1231"/>
      <c r="D17" s="1386"/>
      <c r="E17" s="1229"/>
      <c r="F17" s="1189" t="str">
        <f>[2]高女單!$Z$91</f>
        <v/>
      </c>
      <c r="G17" s="1097">
        <v>7</v>
      </c>
      <c r="H17" s="1374" t="str">
        <f>VLOOKUP(G17,[3]高女單!$A$61:$F$134,4,0)</f>
        <v>桃園縣復旦高中</v>
      </c>
      <c r="I17" s="1374" t="str">
        <f>VLOOKUP(G17,[3]高女單!$A$61:$F$134,5,0)</f>
        <v>古培孜</v>
      </c>
      <c r="J17" s="1190"/>
      <c r="K17" s="1190"/>
      <c r="L17" s="1377"/>
      <c r="M17" s="1185" t="str">
        <f>IF([2]高女單!$M$91=[2]高女單!$O$91,"",([2]高女單!$O$91))</f>
        <v/>
      </c>
      <c r="N17" s="1227"/>
      <c r="O17" s="1112"/>
      <c r="P17" s="1225"/>
      <c r="Q17" s="1365"/>
      <c r="R17" s="1077"/>
    </row>
    <row r="18" spans="1:18" ht="24" customHeight="1" thickBot="1">
      <c r="B18" s="1387"/>
      <c r="C18" s="1231"/>
      <c r="D18" s="1386"/>
      <c r="E18" s="1229"/>
      <c r="F18" s="1074"/>
      <c r="G18" s="1073"/>
      <c r="H18" s="1374"/>
      <c r="I18" s="1374"/>
      <c r="J18" s="1085" t="s">
        <v>694</v>
      </c>
      <c r="K18" s="1376">
        <v>4</v>
      </c>
      <c r="L18" s="1188" t="str">
        <f>IF([2]高女單!$M$85=[2]高女單!$O$85,"",([2]高女單!$M$85))</f>
        <v/>
      </c>
      <c r="M18" s="1187"/>
      <c r="N18" s="1227"/>
      <c r="O18" s="1112"/>
      <c r="P18" s="1225"/>
      <c r="Q18" s="1365"/>
      <c r="R18" s="1077"/>
    </row>
    <row r="19" spans="1:18" ht="24" customHeight="1" thickBot="1">
      <c r="B19" s="1387"/>
      <c r="C19" s="1231"/>
      <c r="D19" s="1386"/>
      <c r="E19" s="1229"/>
      <c r="F19" s="1074"/>
      <c r="G19" s="1082">
        <v>8</v>
      </c>
      <c r="H19" s="1374" t="str">
        <f>VLOOKUP(G19,[3]高女單!$A$61:$F$134,4,0)</f>
        <v>臺北市南湖高中</v>
      </c>
      <c r="I19" s="1374" t="str">
        <f>VLOOKUP(G19,[3]高女單!$A$61:$F$134,5,0)</f>
        <v>簡詩耘</v>
      </c>
      <c r="J19" s="1081"/>
      <c r="K19" s="1375"/>
      <c r="L19" s="1185" t="str">
        <f>IF([2]高女單!$M$85=[2]高女單!$O$85,"",([2]高女單!$O$85))</f>
        <v/>
      </c>
      <c r="M19" s="1184" t="str">
        <f>[2]高女單!$Y$85</f>
        <v/>
      </c>
      <c r="N19" s="1227"/>
      <c r="O19" s="1112"/>
      <c r="P19" s="1225"/>
      <c r="Q19" s="1365"/>
      <c r="R19" s="1077"/>
    </row>
    <row r="20" spans="1:18" ht="24" customHeight="1" thickBot="1">
      <c r="A20" s="1221" t="str">
        <f>IF([2]高女單!$M$99=[2]高女單!$O$99,"",([2]高女單!$M$99))</f>
        <v/>
      </c>
      <c r="B20" s="1387"/>
      <c r="C20" s="1231"/>
      <c r="D20" s="1386"/>
      <c r="E20" s="1229"/>
      <c r="F20" s="1074"/>
      <c r="G20" s="1073"/>
      <c r="H20" s="1374"/>
      <c r="I20" s="1374"/>
      <c r="J20" s="1172"/>
      <c r="K20" s="1171"/>
      <c r="L20" s="1071"/>
      <c r="M20" s="1071"/>
      <c r="N20" s="1227"/>
      <c r="O20" s="1112"/>
      <c r="P20" s="1225"/>
      <c r="Q20" s="1365"/>
      <c r="R20" s="1218" t="str">
        <f>IF([2]高女單!$M$101=[2]高女單!$O$101,"",([2]高女單!$M$101))</f>
        <v/>
      </c>
    </row>
    <row r="21" spans="1:18" ht="24" customHeight="1" thickBot="1">
      <c r="A21" s="1213" t="str">
        <f>IF([2]高女單!$M$99=[2]高女單!$O$99,"",([2]高女單!$O$99))</f>
        <v/>
      </c>
      <c r="B21" s="1387"/>
      <c r="C21" s="1231"/>
      <c r="D21" s="1386"/>
      <c r="E21" s="1229"/>
      <c r="F21" s="1074"/>
      <c r="G21" s="1097">
        <v>9</v>
      </c>
      <c r="H21" s="1374" t="str">
        <f>VLOOKUP(G21,[3]高女單!$A$61:$F$134,4,0)</f>
        <v>新北市永平高中</v>
      </c>
      <c r="I21" s="1374" t="str">
        <f>VLOOKUP(G21,[3]高女單!$A$61:$F$134,5,0)</f>
        <v>謝函諭</v>
      </c>
      <c r="J21" s="1238"/>
      <c r="K21" s="1237"/>
      <c r="L21" s="1071"/>
      <c r="M21" s="1071"/>
      <c r="N21" s="1227"/>
      <c r="O21" s="1112"/>
      <c r="P21" s="1225"/>
      <c r="Q21" s="1365"/>
      <c r="R21" s="1243" t="str">
        <f>IF([2]高女單!$M$101=[2]高女單!$O$101,"",([2]高女單!$O$101))</f>
        <v/>
      </c>
    </row>
    <row r="22" spans="1:18" ht="24" customHeight="1" thickBot="1">
      <c r="B22" s="1387"/>
      <c r="C22" s="1231"/>
      <c r="D22" s="1386"/>
      <c r="E22" s="1229"/>
      <c r="F22" s="1074"/>
      <c r="G22" s="1073"/>
      <c r="H22" s="1374"/>
      <c r="I22" s="1374"/>
      <c r="J22" s="1085" t="s">
        <v>693</v>
      </c>
      <c r="K22" s="1376">
        <v>5</v>
      </c>
      <c r="L22" s="1185" t="str">
        <f>IF([2]高女單!$M$86=[2]高女單!$O$86,"",([2]高女單!$M$86))</f>
        <v/>
      </c>
      <c r="M22" s="1189" t="str">
        <f>[2]高女單!$Y$86</f>
        <v/>
      </c>
      <c r="N22" s="1227"/>
      <c r="O22" s="1112"/>
      <c r="P22" s="1225"/>
      <c r="Q22" s="1365"/>
      <c r="R22" s="1077"/>
    </row>
    <row r="23" spans="1:18" ht="24" customHeight="1" thickBot="1">
      <c r="B23" s="1387"/>
      <c r="C23" s="1231"/>
      <c r="D23" s="1386"/>
      <c r="E23" s="1229"/>
      <c r="F23" s="1074"/>
      <c r="G23" s="1082">
        <v>10</v>
      </c>
      <c r="H23" s="1374" t="str">
        <f>VLOOKUP(G23,[3]高女單!$A$61:$F$134,4,0)</f>
        <v>臺南市新豐高中</v>
      </c>
      <c r="I23" s="1374" t="str">
        <f>VLOOKUP(G23,[3]高女單!$A$61:$F$134,5,0)</f>
        <v>許雅婷</v>
      </c>
      <c r="J23" s="1081"/>
      <c r="K23" s="1375"/>
      <c r="L23" s="1204" t="str">
        <f>IF([2]高女單!$M$86=[2]高女單!$O$86,"",([2]高女單!$O$86))</f>
        <v/>
      </c>
      <c r="M23" s="1071"/>
      <c r="N23" s="1227"/>
      <c r="O23" s="1112"/>
      <c r="P23" s="1225"/>
      <c r="Q23" s="1365"/>
      <c r="R23" s="1077"/>
    </row>
    <row r="24" spans="1:18" ht="24" customHeight="1" thickBot="1">
      <c r="B24" s="1387"/>
      <c r="C24" s="1231"/>
      <c r="D24" s="1386"/>
      <c r="E24" s="1229"/>
      <c r="F24" s="1189" t="str">
        <f>[2]高女單!$Z$92</f>
        <v/>
      </c>
      <c r="G24" s="1073"/>
      <c r="H24" s="1374"/>
      <c r="I24" s="1374"/>
      <c r="J24" s="1194" t="s">
        <v>692</v>
      </c>
      <c r="K24" s="1193"/>
      <c r="L24" s="1378">
        <v>11</v>
      </c>
      <c r="M24" s="1185" t="str">
        <f>IF([2]高女單!$M$92=[2]高女單!$O$92,"",([2]高女單!$M$92))</f>
        <v/>
      </c>
      <c r="N24" s="1227"/>
      <c r="O24" s="1112"/>
      <c r="P24" s="1225"/>
      <c r="Q24" s="1365"/>
      <c r="R24" s="1077"/>
    </row>
    <row r="25" spans="1:18" ht="24" customHeight="1" thickBot="1">
      <c r="B25" s="1387"/>
      <c r="C25" s="1231"/>
      <c r="D25" s="1386"/>
      <c r="E25" s="1229"/>
      <c r="F25" s="1389" t="s">
        <v>691</v>
      </c>
      <c r="G25" s="1398">
        <v>11</v>
      </c>
      <c r="H25" s="1388" t="str">
        <f>VLOOKUP(G25,[3]高女單!$A$61:$F$134,4,0)</f>
        <v>高雄市林園高中</v>
      </c>
      <c r="I25" s="1388" t="str">
        <f>VLOOKUP(G25,[3]高女單!$A$61:$F$134,5,0)</f>
        <v>李佳倚</v>
      </c>
      <c r="J25" s="1190"/>
      <c r="K25" s="1190"/>
      <c r="L25" s="1377"/>
      <c r="M25" s="1204" t="str">
        <f>IF([2]高女單!$M$92=[2]高女單!$O$92,"",([2]高女單!$O$92))</f>
        <v/>
      </c>
      <c r="N25" s="1227"/>
      <c r="O25" s="1112"/>
      <c r="P25" s="1225"/>
      <c r="Q25" s="1365"/>
      <c r="R25" s="1077"/>
    </row>
    <row r="26" spans="1:18" ht="24" customHeight="1" thickBot="1">
      <c r="B26" s="1387"/>
      <c r="C26" s="1231"/>
      <c r="D26" s="1386"/>
      <c r="E26" s="1229"/>
      <c r="F26" s="1382"/>
      <c r="G26" s="1097"/>
      <c r="H26" s="1381"/>
      <c r="I26" s="1381"/>
      <c r="J26" s="1085" t="s">
        <v>690</v>
      </c>
      <c r="K26" s="1376">
        <v>6</v>
      </c>
      <c r="L26" s="1188" t="str">
        <f>IF([2]高女單!$M$87=[2]高女單!$O$87,"",([2]高女單!$M$87))</f>
        <v/>
      </c>
      <c r="M26" s="1232"/>
      <c r="N26" s="1227"/>
      <c r="O26" s="1112"/>
      <c r="P26" s="1225"/>
      <c r="Q26" s="1365"/>
      <c r="R26" s="1077"/>
    </row>
    <row r="27" spans="1:18" ht="24" customHeight="1" thickBot="1">
      <c r="B27" s="1387"/>
      <c r="C27" s="1231"/>
      <c r="D27" s="1386"/>
      <c r="E27" s="1229"/>
      <c r="F27" s="1382"/>
      <c r="G27" s="1097">
        <v>12</v>
      </c>
      <c r="H27" s="1381" t="str">
        <f>VLOOKUP(G27,[3]高女單!$A$61:$F$134,4,0)</f>
        <v>高雄市樹德家商</v>
      </c>
      <c r="I27" s="1381" t="str">
        <f>VLOOKUP(G27,[3]高女單!$A$61:$F$134,5,0)</f>
        <v>吳雅靜</v>
      </c>
      <c r="J27" s="1081"/>
      <c r="K27" s="1375"/>
      <c r="L27" s="1185" t="str">
        <f>IF([2]高女單!$M$87=[2]高女單!$O$87,"",([2]高女單!$O$87))</f>
        <v/>
      </c>
      <c r="M27" s="1228" t="str">
        <f>[2]高女單!$Y$87</f>
        <v/>
      </c>
      <c r="N27" s="1227"/>
      <c r="O27" s="1112"/>
      <c r="P27" s="1225"/>
      <c r="Q27" s="1365"/>
      <c r="R27" s="1077"/>
    </row>
    <row r="28" spans="1:18" ht="24" customHeight="1" thickBot="1">
      <c r="B28" s="1385"/>
      <c r="C28" s="1221" t="str">
        <f>IF([2]高女單!$M$98=[2]高女單!$O$98,"",([2]高女單!$O$98))</f>
        <v/>
      </c>
      <c r="D28" s="1222"/>
      <c r="E28" s="1221" t="str">
        <f>IF([2]高女單!$M$95=[2]高女單!$O$95,"",([2]高女單!$M$95))</f>
        <v/>
      </c>
      <c r="F28" s="1382"/>
      <c r="G28" s="1097"/>
      <c r="H28" s="1381"/>
      <c r="I28" s="1381"/>
      <c r="J28" s="1129"/>
      <c r="K28" s="1128"/>
      <c r="L28" s="1220" t="s">
        <v>689</v>
      </c>
      <c r="M28" s="1378">
        <v>16</v>
      </c>
      <c r="N28" s="1218" t="str">
        <f>IF([2]高女單!$M$97=[2]高女單!$O$97,"",([2]高女單!$M$97))</f>
        <v/>
      </c>
      <c r="O28" s="1384"/>
      <c r="P28" s="1218" t="str">
        <f>IF([2]高女單!$M$100=[2]高女單!$O$100,"",([2]高女單!$O$100))</f>
        <v/>
      </c>
      <c r="Q28" s="1363"/>
      <c r="R28" s="1077"/>
    </row>
    <row r="29" spans="1:18" ht="24" customHeight="1" thickBot="1">
      <c r="A29" s="1192" t="str">
        <f>[2]高女單!$Y$95</f>
        <v/>
      </c>
      <c r="B29" s="1215"/>
      <c r="C29" s="1192" t="str">
        <f>[2]高女單!$Z$95</f>
        <v/>
      </c>
      <c r="D29" s="1214"/>
      <c r="E29" s="1213" t="str">
        <f>IF([2]高女單!$M$95=[2]高女單!$O$95,"",([2]高女單!$O$95))</f>
        <v/>
      </c>
      <c r="F29" s="1382"/>
      <c r="G29" s="1097">
        <v>13</v>
      </c>
      <c r="H29" s="1381" t="str">
        <f>VLOOKUP(G29,[3]高女單!$A$61:$F$134,4,0)</f>
        <v>新北市淡江高中</v>
      </c>
      <c r="I29" s="1381" t="str">
        <f>VLOOKUP(G29,[3]高女單!$A$61:$F$134,5,0)</f>
        <v>黃郁雯</v>
      </c>
      <c r="J29" s="1127"/>
      <c r="K29" s="1127"/>
      <c r="L29" s="1212"/>
      <c r="M29" s="1377"/>
      <c r="N29" s="1243" t="str">
        <f>IF([2]高女單!$M$97=[2]高女單!$O$97,"",([2]高女單!$O$97))</f>
        <v/>
      </c>
      <c r="O29" s="1383"/>
      <c r="P29" s="1189" t="str">
        <f>[2]高女單!$Z$97</f>
        <v/>
      </c>
      <c r="Q29" s="1202"/>
      <c r="R29" s="1189" t="str">
        <f>[2]高女單!$Y$97</f>
        <v/>
      </c>
    </row>
    <row r="30" spans="1:18" ht="24" customHeight="1" thickBot="1">
      <c r="B30" s="1200"/>
      <c r="C30" s="1200"/>
      <c r="D30" s="1071"/>
      <c r="E30" s="1071"/>
      <c r="F30" s="1382"/>
      <c r="G30" s="1097"/>
      <c r="H30" s="1381"/>
      <c r="I30" s="1381"/>
      <c r="J30" s="1085" t="s">
        <v>688</v>
      </c>
      <c r="K30" s="1376">
        <v>7</v>
      </c>
      <c r="L30" s="1185" t="str">
        <f>IF([2]高女單!$M$88=[2]高女單!$O$88,"",([2]高女單!$M$88))</f>
        <v/>
      </c>
      <c r="M30" s="1208" t="str">
        <f>[2]高女單!$Y$88</f>
        <v/>
      </c>
      <c r="N30" s="1187"/>
      <c r="O30" s="1153"/>
      <c r="P30" s="1153"/>
      <c r="Q30" s="1202"/>
      <c r="R30" s="1077"/>
    </row>
    <row r="31" spans="1:18" ht="24" customHeight="1" thickBot="1">
      <c r="B31" s="1200"/>
      <c r="C31" s="1200"/>
      <c r="D31" s="1071"/>
      <c r="E31" s="1071"/>
      <c r="F31" s="1382"/>
      <c r="G31" s="1097">
        <v>14</v>
      </c>
      <c r="H31" s="1381" t="str">
        <f>VLOOKUP(G31,[3]高女單!$A$61:$F$134,4,0)</f>
        <v>新竹市香山高中</v>
      </c>
      <c r="I31" s="1381" t="str">
        <f>VLOOKUP(G31,[3]高女單!$A$61:$F$134,5,0)</f>
        <v>賴奕儒</v>
      </c>
      <c r="J31" s="1081"/>
      <c r="K31" s="1375"/>
      <c r="L31" s="1204" t="str">
        <f>IF([2]高女單!$M$88=[2]高女單!$O$88,"",([2]高女單!$O$88))</f>
        <v/>
      </c>
      <c r="M31" s="1203"/>
      <c r="N31" s="1071"/>
      <c r="O31" s="1153"/>
      <c r="P31" s="1153"/>
      <c r="Q31" s="1202"/>
      <c r="R31" s="1077"/>
    </row>
    <row r="32" spans="1:18" ht="24" customHeight="1" thickBot="1">
      <c r="B32" s="1200"/>
      <c r="C32" s="1200"/>
      <c r="D32" s="1071"/>
      <c r="E32" s="1071"/>
      <c r="F32" s="1380"/>
      <c r="G32" s="1397"/>
      <c r="H32" s="1379"/>
      <c r="I32" s="1379"/>
      <c r="J32" s="1194" t="s">
        <v>687</v>
      </c>
      <c r="K32" s="1193"/>
      <c r="L32" s="1378">
        <v>12</v>
      </c>
      <c r="M32" s="1188" t="str">
        <f>IF([2]高女單!$M$93=[2]高女單!$O$93,"",([2]高女單!$M$93))</f>
        <v/>
      </c>
      <c r="N32" s="1071"/>
      <c r="O32" s="1153"/>
      <c r="P32" s="1153"/>
      <c r="Q32" s="1168"/>
      <c r="R32" s="1167"/>
    </row>
    <row r="33" spans="2:18" ht="24" customHeight="1" thickBot="1">
      <c r="B33" s="1153"/>
      <c r="C33" s="1153"/>
      <c r="D33" s="1071"/>
      <c r="E33" s="1192" t="str">
        <f>[2]高女單!$Z$93</f>
        <v/>
      </c>
      <c r="F33" s="1152"/>
      <c r="G33" s="1097">
        <v>15</v>
      </c>
      <c r="H33" s="1374" t="str">
        <f>VLOOKUP(G33,[3]高女單!$A$61:$F$134,4,0)</f>
        <v>雲林縣正心高中</v>
      </c>
      <c r="I33" s="1374" t="str">
        <f>VLOOKUP(G33,[3]高女單!$A$61:$F$134,5,0)</f>
        <v>余沛涵</v>
      </c>
      <c r="J33" s="1190"/>
      <c r="K33" s="1190"/>
      <c r="L33" s="1377"/>
      <c r="M33" s="1185" t="str">
        <f>IF([2]高女單!$M$93=[2]高女單!$O$93,"",([2]高女單!$O$93))</f>
        <v/>
      </c>
      <c r="N33" s="1189" t="str">
        <f>[2]高女單!$Y$93</f>
        <v/>
      </c>
      <c r="O33" s="1153"/>
      <c r="P33" s="1153"/>
      <c r="Q33" s="1168"/>
      <c r="R33" s="1167"/>
    </row>
    <row r="34" spans="2:18" ht="24" customHeight="1" thickBot="1">
      <c r="B34" s="1153"/>
      <c r="C34" s="1153"/>
      <c r="D34" s="1071"/>
      <c r="E34" s="1071"/>
      <c r="F34" s="1247"/>
      <c r="G34" s="1073"/>
      <c r="H34" s="1374"/>
      <c r="I34" s="1374"/>
      <c r="J34" s="1085" t="s">
        <v>686</v>
      </c>
      <c r="K34" s="1376">
        <v>8</v>
      </c>
      <c r="L34" s="1188" t="str">
        <f>IF([2]高女單!$M$89=[2]高女單!$O$89,"",([2]高女單!$M$89))</f>
        <v/>
      </c>
      <c r="M34" s="1187"/>
      <c r="N34" s="1071"/>
      <c r="O34" s="1153"/>
      <c r="P34" s="1153"/>
      <c r="Q34" s="1168"/>
      <c r="R34" s="1167"/>
    </row>
    <row r="35" spans="2:18" ht="24" customHeight="1" thickBot="1">
      <c r="B35" s="1153"/>
      <c r="C35" s="1153"/>
      <c r="D35" s="1071"/>
      <c r="E35" s="1071"/>
      <c r="F35" s="1247"/>
      <c r="G35" s="1082">
        <v>16</v>
      </c>
      <c r="H35" s="1374" t="str">
        <f>VLOOKUP(G35,[3]高女單!$A$61:$F$134,4,0)</f>
        <v>臺南市新豐高中</v>
      </c>
      <c r="I35" s="1374" t="str">
        <f>VLOOKUP(G35,[3]高女單!$A$61:$F$134,5,0)</f>
        <v>林珀璇</v>
      </c>
      <c r="J35" s="1081"/>
      <c r="K35" s="1375"/>
      <c r="L35" s="1185" t="str">
        <f>IF([2]高女單!$M$89=[2]高女單!$O$89,"",([2]高女單!$O$89))</f>
        <v/>
      </c>
      <c r="M35" s="1184" t="str">
        <f>[2]高女單!$Y$89</f>
        <v/>
      </c>
      <c r="N35" s="1071"/>
      <c r="O35" s="1153"/>
      <c r="P35" s="1153"/>
      <c r="Q35" s="1168"/>
      <c r="R35" s="1167"/>
    </row>
    <row r="36" spans="2:18" ht="24" customHeight="1">
      <c r="B36" s="1153"/>
      <c r="C36" s="1153"/>
      <c r="D36" s="1071"/>
      <c r="E36" s="1071"/>
      <c r="F36" s="1247"/>
      <c r="G36" s="1073"/>
      <c r="H36" s="1374"/>
      <c r="I36" s="1374"/>
      <c r="J36" s="1179"/>
      <c r="K36" s="1071"/>
      <c r="L36" s="1071"/>
      <c r="M36" s="1071"/>
      <c r="N36" s="1071"/>
      <c r="O36" s="1153"/>
      <c r="P36" s="1153"/>
      <c r="Q36" s="1168"/>
      <c r="R36" s="1167"/>
    </row>
  </sheetData>
  <sheetProtection password="CEBE" sheet="1" objects="1" scenarios="1"/>
  <mergeCells count="89">
    <mergeCell ref="N14:N27"/>
    <mergeCell ref="O14:O27"/>
    <mergeCell ref="J16:K17"/>
    <mergeCell ref="J24:K25"/>
    <mergeCell ref="J26:J27"/>
    <mergeCell ref="G21:G22"/>
    <mergeCell ref="G17:G18"/>
    <mergeCell ref="G19:G20"/>
    <mergeCell ref="J18:J19"/>
    <mergeCell ref="J22:J23"/>
    <mergeCell ref="J21:K21"/>
    <mergeCell ref="G23:G24"/>
    <mergeCell ref="G25:G26"/>
    <mergeCell ref="F25:F32"/>
    <mergeCell ref="J14:J15"/>
    <mergeCell ref="C14:C27"/>
    <mergeCell ref="L32:L33"/>
    <mergeCell ref="K34:K35"/>
    <mergeCell ref="I19:I20"/>
    <mergeCell ref="D14:D27"/>
    <mergeCell ref="E14:E27"/>
    <mergeCell ref="G27:G28"/>
    <mergeCell ref="I25:I26"/>
    <mergeCell ref="H31:H32"/>
    <mergeCell ref="G29:G30"/>
    <mergeCell ref="G31:G32"/>
    <mergeCell ref="P14:P27"/>
    <mergeCell ref="I35:I36"/>
    <mergeCell ref="I27:I28"/>
    <mergeCell ref="I29:I30"/>
    <mergeCell ref="I31:I32"/>
    <mergeCell ref="J34:J35"/>
    <mergeCell ref="J32:K33"/>
    <mergeCell ref="K30:K31"/>
    <mergeCell ref="I33:I34"/>
    <mergeCell ref="J30:J31"/>
    <mergeCell ref="I23:I24"/>
    <mergeCell ref="L16:L17"/>
    <mergeCell ref="L24:L25"/>
    <mergeCell ref="K22:K23"/>
    <mergeCell ref="J6:J7"/>
    <mergeCell ref="M28:M29"/>
    <mergeCell ref="I13:I14"/>
    <mergeCell ref="I15:I16"/>
    <mergeCell ref="I17:I18"/>
    <mergeCell ref="J20:K20"/>
    <mergeCell ref="L28:L29"/>
    <mergeCell ref="K6:K7"/>
    <mergeCell ref="K10:K11"/>
    <mergeCell ref="J8:K9"/>
    <mergeCell ref="K14:K15"/>
    <mergeCell ref="B2:R3"/>
    <mergeCell ref="B13:B28"/>
    <mergeCell ref="F9:F16"/>
    <mergeCell ref="K26:K27"/>
    <mergeCell ref="I21:I22"/>
    <mergeCell ref="I5:I6"/>
    <mergeCell ref="Q13:Q28"/>
    <mergeCell ref="I7:I8"/>
    <mergeCell ref="I9:I10"/>
    <mergeCell ref="I11:I12"/>
    <mergeCell ref="M12:M13"/>
    <mergeCell ref="L8:L9"/>
    <mergeCell ref="K18:K19"/>
    <mergeCell ref="J10:J11"/>
    <mergeCell ref="L12:L13"/>
    <mergeCell ref="G11:G12"/>
    <mergeCell ref="G33:G34"/>
    <mergeCell ref="G5:G6"/>
    <mergeCell ref="G7:G8"/>
    <mergeCell ref="G9:G10"/>
    <mergeCell ref="G15:G16"/>
    <mergeCell ref="G13:G14"/>
    <mergeCell ref="G35:G36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33:H34"/>
    <mergeCell ref="H35:H36"/>
    <mergeCell ref="H23:H24"/>
    <mergeCell ref="H25:H26"/>
    <mergeCell ref="H27:H28"/>
    <mergeCell ref="H29:H30"/>
  </mergeCells>
  <phoneticPr fontId="2" type="noConversion"/>
  <printOptions horizontalCentered="1"/>
  <pageMargins left="0" right="0.19685039370078741" top="0.39370078740157483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R36"/>
  <sheetViews>
    <sheetView topLeftCell="A4" zoomScaleNormal="75" workbookViewId="0">
      <selection activeCell="P23" sqref="P23"/>
    </sheetView>
  </sheetViews>
  <sheetFormatPr defaultRowHeight="15.95" customHeight="1"/>
  <cols>
    <col min="1" max="1" width="3.125" style="1057" customWidth="1"/>
    <col min="2" max="5" width="3.625" style="1057" customWidth="1"/>
    <col min="6" max="6" width="7.625" style="1354" customWidth="1"/>
    <col min="7" max="7" width="3.625" style="1057" customWidth="1"/>
    <col min="8" max="8" width="16.625" style="1057" customWidth="1"/>
    <col min="9" max="9" width="8.75" style="1057" customWidth="1"/>
    <col min="10" max="10" width="6.625" style="1062" customWidth="1"/>
    <col min="11" max="11" width="5.25" style="1061" customWidth="1"/>
    <col min="12" max="13" width="6.625" style="1060" customWidth="1"/>
    <col min="14" max="16" width="3.625" style="1060" customWidth="1"/>
    <col min="17" max="17" width="3.625" style="1059" customWidth="1"/>
    <col min="18" max="18" width="3.125" style="1058" customWidth="1"/>
    <col min="19" max="16384" width="9" style="1057"/>
  </cols>
  <sheetData>
    <row r="1" spans="1:18" ht="15.95" customHeight="1">
      <c r="B1" s="1168"/>
      <c r="C1" s="1168"/>
      <c r="D1" s="1076"/>
      <c r="E1" s="1076"/>
      <c r="F1" s="1373"/>
      <c r="G1" s="1371"/>
      <c r="H1" s="1076"/>
      <c r="I1" s="1371"/>
      <c r="J1" s="1168"/>
      <c r="K1" s="1169"/>
      <c r="L1" s="1169"/>
      <c r="M1" s="1169"/>
      <c r="N1" s="1169"/>
      <c r="O1" s="1168"/>
      <c r="P1" s="1168"/>
      <c r="Q1" s="1168"/>
      <c r="R1" s="1167"/>
    </row>
    <row r="2" spans="1:18" ht="15.95" customHeight="1">
      <c r="B2" s="1166" t="s">
        <v>727</v>
      </c>
      <c r="C2" s="1166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</row>
    <row r="3" spans="1:18" ht="15.95" customHeight="1"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</row>
    <row r="4" spans="1:18" ht="15.95" customHeight="1">
      <c r="B4" s="1162"/>
      <c r="C4" s="1162"/>
      <c r="D4" s="1162"/>
      <c r="E4" s="1162"/>
      <c r="F4" s="1162"/>
      <c r="G4" s="1369"/>
      <c r="H4" s="1162"/>
      <c r="I4" s="1369"/>
      <c r="J4" s="1162"/>
      <c r="K4" s="1162"/>
      <c r="L4" s="1162"/>
      <c r="M4" s="1162"/>
      <c r="N4" s="1162"/>
      <c r="O4" s="1161"/>
      <c r="P4" s="1161"/>
      <c r="Q4" s="1161"/>
      <c r="R4" s="1160"/>
    </row>
    <row r="5" spans="1:18" ht="24" customHeight="1" thickBot="1">
      <c r="B5" s="1153"/>
      <c r="C5" s="1153"/>
      <c r="D5" s="1071"/>
      <c r="E5" s="1071"/>
      <c r="F5" s="1247"/>
      <c r="G5" s="1191">
        <v>1</v>
      </c>
      <c r="H5" s="1374" t="str">
        <f>VLOOKUP(G5,[3]國男單!$A$61:$F$134,4,0)</f>
        <v>臺南市崑山高中</v>
      </c>
      <c r="I5" s="1374" t="str">
        <f>VLOOKUP(G5,[3]國男單!$A$61:$F$134,5,0)</f>
        <v>譚吉倉</v>
      </c>
      <c r="J5" s="1151"/>
      <c r="K5" s="1071"/>
      <c r="L5" s="1071"/>
      <c r="M5" s="1071"/>
      <c r="N5" s="1071"/>
      <c r="O5" s="1151"/>
      <c r="P5" s="1151"/>
      <c r="Q5" s="1154"/>
      <c r="R5" s="1077"/>
    </row>
    <row r="6" spans="1:18" ht="24" customHeight="1" thickBot="1">
      <c r="B6" s="1153"/>
      <c r="C6" s="1153"/>
      <c r="D6" s="1071"/>
      <c r="E6" s="1071"/>
      <c r="F6" s="1247"/>
      <c r="G6" s="1183"/>
      <c r="H6" s="1374"/>
      <c r="I6" s="1374"/>
      <c r="J6" s="1085" t="s">
        <v>726</v>
      </c>
      <c r="K6" s="1396">
        <v>1</v>
      </c>
      <c r="L6" s="1185" t="str">
        <f>IF([2]國男單!$M$82=[2]國男單!$O$82,"",([2]國男單!$M$82))</f>
        <v/>
      </c>
      <c r="M6" s="1189" t="str">
        <f>[2]國男單!$Y$82</f>
        <v/>
      </c>
      <c r="N6" s="1071"/>
      <c r="O6" s="1151"/>
      <c r="P6" s="1151"/>
      <c r="Q6" s="1154"/>
      <c r="R6" s="1077"/>
    </row>
    <row r="7" spans="1:18" ht="24" customHeight="1" thickBot="1">
      <c r="B7" s="1153"/>
      <c r="C7" s="1153"/>
      <c r="D7" s="1071"/>
      <c r="E7" s="1071"/>
      <c r="F7" s="1247"/>
      <c r="G7" s="1186">
        <v>2</v>
      </c>
      <c r="H7" s="1374" t="str">
        <f>VLOOKUP(G7,[3]國男單!$A$61:$F$134,4,0)</f>
        <v>新北市海山高中</v>
      </c>
      <c r="I7" s="1374" t="str">
        <f>VLOOKUP(G7,[3]國男單!$A$61:$F$134,5,0)</f>
        <v>陳彥衡</v>
      </c>
      <c r="J7" s="1081"/>
      <c r="K7" s="1395"/>
      <c r="L7" s="1204" t="str">
        <f>IF([2]國男單!$M$82=[2]國男單!$O$82,"",([2]國男單!$O$82))</f>
        <v/>
      </c>
      <c r="M7" s="1071"/>
      <c r="N7" s="1071"/>
      <c r="O7" s="1151"/>
      <c r="P7" s="1151"/>
      <c r="Q7" s="1154"/>
      <c r="R7" s="1077"/>
    </row>
    <row r="8" spans="1:18" ht="24" customHeight="1" thickBot="1">
      <c r="B8" s="1153"/>
      <c r="C8" s="1153"/>
      <c r="D8" s="1071"/>
      <c r="E8" s="1214" t="str">
        <f>[2]國男單!$Z$90</f>
        <v/>
      </c>
      <c r="F8" s="1152"/>
      <c r="G8" s="1183"/>
      <c r="H8" s="1374"/>
      <c r="I8" s="1374"/>
      <c r="J8" s="1194" t="s">
        <v>725</v>
      </c>
      <c r="K8" s="1193"/>
      <c r="L8" s="1378">
        <v>9</v>
      </c>
      <c r="M8" s="1185" t="str">
        <f>IF([2]國男單!$M$90=[2]國男單!$O$90,"",([2]國男單!$M$90))</f>
        <v/>
      </c>
      <c r="N8" s="1189" t="str">
        <f>[2]國男單!$Y$90</f>
        <v/>
      </c>
      <c r="O8" s="1151"/>
      <c r="P8" s="1151"/>
      <c r="Q8" s="1154"/>
      <c r="R8" s="1077"/>
    </row>
    <row r="9" spans="1:18" ht="24" customHeight="1" thickBot="1">
      <c r="B9" s="1200"/>
      <c r="C9" s="1200"/>
      <c r="D9" s="1071"/>
      <c r="E9" s="1071"/>
      <c r="F9" s="1389" t="s">
        <v>724</v>
      </c>
      <c r="G9" s="1235">
        <v>3</v>
      </c>
      <c r="H9" s="1388" t="str">
        <f>VLOOKUP(G9,[3]國男單!$A$61:$F$134,4,0)</f>
        <v>臺北市麗山國中</v>
      </c>
      <c r="I9" s="1388" t="str">
        <f>VLOOKUP(G9,[3]國男單!$A$61:$F$134,5,0)</f>
        <v>陳君翔</v>
      </c>
      <c r="J9" s="1190"/>
      <c r="K9" s="1190"/>
      <c r="L9" s="1377"/>
      <c r="M9" s="1204" t="str">
        <f>IF([2]國男單!$M$90=[2]國男單!$O$90,"",([2]國男單!$O$90))</f>
        <v/>
      </c>
      <c r="N9" s="1187"/>
      <c r="O9" s="1151"/>
      <c r="P9" s="1151"/>
      <c r="Q9" s="1154"/>
      <c r="R9" s="1077"/>
    </row>
    <row r="10" spans="1:18" ht="24" customHeight="1" thickBot="1">
      <c r="B10" s="1200"/>
      <c r="C10" s="1200"/>
      <c r="D10" s="1071"/>
      <c r="E10" s="1071"/>
      <c r="F10" s="1382"/>
      <c r="G10" s="1191"/>
      <c r="H10" s="1381"/>
      <c r="I10" s="1381"/>
      <c r="J10" s="1085" t="s">
        <v>723</v>
      </c>
      <c r="K10" s="1376">
        <v>2</v>
      </c>
      <c r="L10" s="1188" t="str">
        <f>IF([2]國男單!$M$83=[2]國男單!$O$83,"",([2]國男單!$M$83))</f>
        <v/>
      </c>
      <c r="M10" s="1232"/>
      <c r="N10" s="1187"/>
      <c r="O10" s="1151"/>
      <c r="P10" s="1151"/>
      <c r="Q10" s="1154"/>
      <c r="R10" s="1077"/>
    </row>
    <row r="11" spans="1:18" ht="24" customHeight="1" thickBot="1">
      <c r="B11" s="1200"/>
      <c r="C11" s="1200"/>
      <c r="D11" s="1151"/>
      <c r="E11" s="1151"/>
      <c r="F11" s="1382"/>
      <c r="G11" s="1191">
        <v>4</v>
      </c>
      <c r="H11" s="1381" t="str">
        <f>VLOOKUP(G11,[3]國男單!$A$61:$F$134,4,0)</f>
        <v>高雄市福誠高中</v>
      </c>
      <c r="I11" s="1381" t="str">
        <f>VLOOKUP(G11,[3]國男單!$A$61:$F$134,5,0)</f>
        <v>黃冠銓</v>
      </c>
      <c r="J11" s="1081"/>
      <c r="K11" s="1375"/>
      <c r="L11" s="1185" t="str">
        <f>IF([2]國男單!$M$83=[2]國男單!$O$83,"",([2]國男單!$O$83))</f>
        <v/>
      </c>
      <c r="M11" s="1228" t="str">
        <f>[2]國男單!$Y$83</f>
        <v/>
      </c>
      <c r="N11" s="1248"/>
      <c r="O11" s="1151"/>
      <c r="P11" s="1151"/>
      <c r="Q11" s="1154"/>
      <c r="R11" s="1077"/>
    </row>
    <row r="12" spans="1:18" ht="24" customHeight="1" thickBot="1">
      <c r="A12" s="1192" t="str">
        <f>[2]國男單!$Y$94</f>
        <v/>
      </c>
      <c r="B12" s="1215"/>
      <c r="C12" s="1192" t="str">
        <f>[2]國男單!$Z$94</f>
        <v/>
      </c>
      <c r="D12" s="1214"/>
      <c r="E12" s="1221" t="str">
        <f>IF([2]國男單!$M$94=[2]國男單!$O$94,"",([2]國男單!$M$94))</f>
        <v/>
      </c>
      <c r="F12" s="1382"/>
      <c r="G12" s="1191"/>
      <c r="H12" s="1381"/>
      <c r="I12" s="1381"/>
      <c r="J12" s="1129"/>
      <c r="K12" s="1128"/>
      <c r="L12" s="1220" t="s">
        <v>722</v>
      </c>
      <c r="M12" s="1378">
        <v>15</v>
      </c>
      <c r="N12" s="1218" t="str">
        <f>IF([2]國男單!$M$96=[2]國男單!$O$96,"",([2]國男單!$M$96))</f>
        <v/>
      </c>
      <c r="O12" s="1383"/>
      <c r="P12" s="1189" t="str">
        <f>[2]國男單!$Z$96</f>
        <v/>
      </c>
      <c r="Q12" s="1154"/>
      <c r="R12" s="1189" t="str">
        <f>[2]國男單!$Y$96</f>
        <v/>
      </c>
    </row>
    <row r="13" spans="1:18" ht="24" customHeight="1" thickBot="1">
      <c r="B13" s="1394" t="s">
        <v>679</v>
      </c>
      <c r="C13" s="1213" t="str">
        <f>IF([2]國男單!$M$98=[2]國男單!$O$98,"",([2]國男單!$M$98))</f>
        <v/>
      </c>
      <c r="D13" s="1245"/>
      <c r="E13" s="1213" t="str">
        <f>IF([2]國男單!$M$94=[2]國男單!$O$94,"",([2]國男單!$O$94))</f>
        <v/>
      </c>
      <c r="F13" s="1382"/>
      <c r="G13" s="1191">
        <v>5</v>
      </c>
      <c r="H13" s="1381" t="str">
        <f>VLOOKUP(G13,[3]國男單!$A$61:$F$134,4,0)</f>
        <v>桃園縣桃園國中</v>
      </c>
      <c r="I13" s="1381" t="str">
        <f>VLOOKUP(G13,[3]國男單!$A$61:$F$134,5,0)</f>
        <v>孫富麒</v>
      </c>
      <c r="J13" s="1127"/>
      <c r="K13" s="1127"/>
      <c r="L13" s="1212"/>
      <c r="M13" s="1377"/>
      <c r="N13" s="1243" t="str">
        <f>IF([2]國男單!$M$96=[2]國男單!$O$96,"",([2]國男單!$O$96))</f>
        <v/>
      </c>
      <c r="O13" s="1393"/>
      <c r="P13" s="1243" t="str">
        <f>IF([2]國男單!$M$100=[2]國男單!$O$100,"",([2]國男單!$M$100))</f>
        <v/>
      </c>
      <c r="Q13" s="1392" t="s">
        <v>678</v>
      </c>
      <c r="R13" s="1077"/>
    </row>
    <row r="14" spans="1:18" ht="24" customHeight="1" thickBot="1">
      <c r="B14" s="1387"/>
      <c r="C14" s="1231" t="s">
        <v>721</v>
      </c>
      <c r="D14" s="1391" t="s">
        <v>676</v>
      </c>
      <c r="E14" s="1136" t="s">
        <v>720</v>
      </c>
      <c r="F14" s="1382"/>
      <c r="G14" s="1191"/>
      <c r="H14" s="1381"/>
      <c r="I14" s="1381"/>
      <c r="J14" s="1085" t="s">
        <v>719</v>
      </c>
      <c r="K14" s="1376">
        <v>3</v>
      </c>
      <c r="L14" s="1185" t="str">
        <f>IF([2]國男單!$M$84=[2]國男單!$O$84,"",([2]國男單!$M$84))</f>
        <v/>
      </c>
      <c r="M14" s="1240" t="str">
        <f>[2]國男單!$Y$84</f>
        <v/>
      </c>
      <c r="N14" s="1227" t="s">
        <v>718</v>
      </c>
      <c r="O14" s="1390" t="s">
        <v>672</v>
      </c>
      <c r="P14" s="1225" t="s">
        <v>717</v>
      </c>
      <c r="Q14" s="1365"/>
      <c r="R14" s="1077"/>
    </row>
    <row r="15" spans="1:18" ht="24" customHeight="1" thickBot="1">
      <c r="B15" s="1387"/>
      <c r="C15" s="1231"/>
      <c r="D15" s="1386"/>
      <c r="E15" s="1229"/>
      <c r="F15" s="1382"/>
      <c r="G15" s="1191">
        <v>6</v>
      </c>
      <c r="H15" s="1381" t="str">
        <f>VLOOKUP(G15,[3]國男單!$A$61:$F$134,4,0)</f>
        <v>臺中市居仁國中</v>
      </c>
      <c r="I15" s="1381" t="str">
        <f>VLOOKUP(G15,[3]國男單!$A$61:$F$134,5,0)</f>
        <v>黃上育</v>
      </c>
      <c r="J15" s="1081"/>
      <c r="K15" s="1375"/>
      <c r="L15" s="1204" t="str">
        <f>IF([2]國男單!$M$84=[2]國男單!$O$84,"",([2]國男單!$O$84))</f>
        <v/>
      </c>
      <c r="M15" s="1203"/>
      <c r="N15" s="1227"/>
      <c r="O15" s="1112"/>
      <c r="P15" s="1225"/>
      <c r="Q15" s="1365"/>
      <c r="R15" s="1077"/>
    </row>
    <row r="16" spans="1:18" ht="24" customHeight="1" thickBot="1">
      <c r="B16" s="1387"/>
      <c r="C16" s="1231"/>
      <c r="D16" s="1386"/>
      <c r="E16" s="1229"/>
      <c r="F16" s="1380"/>
      <c r="G16" s="1198"/>
      <c r="H16" s="1379"/>
      <c r="I16" s="1379"/>
      <c r="J16" s="1194" t="s">
        <v>716</v>
      </c>
      <c r="K16" s="1193"/>
      <c r="L16" s="1378">
        <v>10</v>
      </c>
      <c r="M16" s="1188" t="str">
        <f>IF([2]國男單!$M$91=[2]國男單!$O$91,"",([2]國男單!$M$91))</f>
        <v/>
      </c>
      <c r="N16" s="1227"/>
      <c r="O16" s="1112"/>
      <c r="P16" s="1225"/>
      <c r="Q16" s="1365"/>
      <c r="R16" s="1077"/>
    </row>
    <row r="17" spans="1:18" ht="24" customHeight="1" thickBot="1">
      <c r="B17" s="1387"/>
      <c r="C17" s="1231"/>
      <c r="D17" s="1386"/>
      <c r="E17" s="1229"/>
      <c r="F17" s="1189" t="str">
        <f>[2]國男單!$Z$91</f>
        <v/>
      </c>
      <c r="G17" s="1191">
        <v>7</v>
      </c>
      <c r="H17" s="1374" t="str">
        <f>VLOOKUP(G17,[3]國男單!$A$61:$F$134,4,0)</f>
        <v>南投縣竹山國中</v>
      </c>
      <c r="I17" s="1374" t="str">
        <f>VLOOKUP(G17,[3]國男單!$A$61:$F$134,5,0)</f>
        <v>簡呈哲</v>
      </c>
      <c r="J17" s="1190"/>
      <c r="K17" s="1190"/>
      <c r="L17" s="1377"/>
      <c r="M17" s="1185" t="str">
        <f>IF([2]國男單!$M$91=[2]國男單!$O$91,"",([2]國男單!$O$91))</f>
        <v/>
      </c>
      <c r="N17" s="1227"/>
      <c r="O17" s="1112"/>
      <c r="P17" s="1225"/>
      <c r="Q17" s="1365"/>
      <c r="R17" s="1077"/>
    </row>
    <row r="18" spans="1:18" ht="24" customHeight="1" thickBot="1">
      <c r="B18" s="1387"/>
      <c r="C18" s="1231"/>
      <c r="D18" s="1386"/>
      <c r="E18" s="1229"/>
      <c r="F18" s="1074"/>
      <c r="G18" s="1183"/>
      <c r="H18" s="1374"/>
      <c r="I18" s="1374"/>
      <c r="J18" s="1085" t="s">
        <v>715</v>
      </c>
      <c r="K18" s="1376">
        <v>4</v>
      </c>
      <c r="L18" s="1188" t="str">
        <f>IF([2]國男單!$M$85=[2]國男單!$O$85,"",([2]國男單!$M$85))</f>
        <v/>
      </c>
      <c r="M18" s="1187"/>
      <c r="N18" s="1227"/>
      <c r="O18" s="1112"/>
      <c r="P18" s="1225"/>
      <c r="Q18" s="1365"/>
      <c r="R18" s="1077"/>
    </row>
    <row r="19" spans="1:18" ht="24" customHeight="1" thickBot="1">
      <c r="B19" s="1387"/>
      <c r="C19" s="1231"/>
      <c r="D19" s="1386"/>
      <c r="E19" s="1229"/>
      <c r="F19" s="1074"/>
      <c r="G19" s="1186">
        <v>8</v>
      </c>
      <c r="H19" s="1374" t="str">
        <f>VLOOKUP(G19,[3]國男單!$A$61:$F$134,4,0)</f>
        <v>臺北市麗山國中</v>
      </c>
      <c r="I19" s="1374" t="str">
        <f>VLOOKUP(G19,[3]國男單!$A$61:$F$134,5,0)</f>
        <v>周德灝</v>
      </c>
      <c r="J19" s="1081"/>
      <c r="K19" s="1375"/>
      <c r="L19" s="1185" t="str">
        <f>IF([2]國男單!$M$85=[2]國男單!$O$85,"",([2]國男單!$O$85))</f>
        <v/>
      </c>
      <c r="M19" s="1184" t="str">
        <f>[2]國男單!$Y$85</f>
        <v/>
      </c>
      <c r="N19" s="1227"/>
      <c r="O19" s="1112"/>
      <c r="P19" s="1225"/>
      <c r="Q19" s="1365"/>
      <c r="R19" s="1077"/>
    </row>
    <row r="20" spans="1:18" ht="24" customHeight="1" thickBot="1">
      <c r="A20" s="1221" t="str">
        <f>IF([2]國男單!$M$99=[2]國男單!$O$99,"",([2]國男單!$M$99))</f>
        <v/>
      </c>
      <c r="B20" s="1387"/>
      <c r="C20" s="1231"/>
      <c r="D20" s="1386"/>
      <c r="E20" s="1229"/>
      <c r="F20" s="1074"/>
      <c r="G20" s="1183"/>
      <c r="H20" s="1374"/>
      <c r="I20" s="1374"/>
      <c r="J20" s="1172"/>
      <c r="K20" s="1171"/>
      <c r="L20" s="1071"/>
      <c r="M20" s="1071"/>
      <c r="N20" s="1227"/>
      <c r="O20" s="1112"/>
      <c r="P20" s="1225"/>
      <c r="Q20" s="1365"/>
      <c r="R20" s="1218" t="str">
        <f>IF([2]國男單!$M$101=[2]國男單!$O$101,"",([2]國男單!$M$101))</f>
        <v/>
      </c>
    </row>
    <row r="21" spans="1:18" ht="24" customHeight="1" thickBot="1">
      <c r="A21" s="1213" t="str">
        <f>IF([2]國男單!$M$99=[2]國男單!$O$99,"",([2]國男單!$O$99))</f>
        <v/>
      </c>
      <c r="B21" s="1387"/>
      <c r="C21" s="1231"/>
      <c r="D21" s="1386"/>
      <c r="E21" s="1229"/>
      <c r="F21" s="1074"/>
      <c r="G21" s="1191">
        <v>9</v>
      </c>
      <c r="H21" s="1374" t="str">
        <f>VLOOKUP(G21,[3]國男單!$A$61:$F$134,4,0)</f>
        <v>宜蘭縣中華國中</v>
      </c>
      <c r="I21" s="1374" t="str">
        <f>VLOOKUP(G21,[3]國男單!$A$61:$F$134,5,0)</f>
        <v>林煥勳</v>
      </c>
      <c r="J21" s="1238"/>
      <c r="K21" s="1237"/>
      <c r="L21" s="1071"/>
      <c r="M21" s="1071"/>
      <c r="N21" s="1227"/>
      <c r="O21" s="1112"/>
      <c r="P21" s="1225"/>
      <c r="Q21" s="1365"/>
      <c r="R21" s="1243" t="str">
        <f>IF([2]國男單!$M$101=[2]國男單!$O$101,"",([2]國男單!$O$101))</f>
        <v/>
      </c>
    </row>
    <row r="22" spans="1:18" ht="24" customHeight="1" thickBot="1">
      <c r="B22" s="1387"/>
      <c r="C22" s="1231"/>
      <c r="D22" s="1386"/>
      <c r="E22" s="1229"/>
      <c r="F22" s="1074"/>
      <c r="G22" s="1183"/>
      <c r="H22" s="1374"/>
      <c r="I22" s="1374"/>
      <c r="J22" s="1085" t="s">
        <v>714</v>
      </c>
      <c r="K22" s="1376">
        <v>5</v>
      </c>
      <c r="L22" s="1185" t="str">
        <f>IF([2]國男單!$M$86=[2]國男單!$O$86,"",([2]國男單!$M$86))</f>
        <v/>
      </c>
      <c r="M22" s="1189" t="str">
        <f>[2]國男單!$Y$86</f>
        <v/>
      </c>
      <c r="N22" s="1227"/>
      <c r="O22" s="1112"/>
      <c r="P22" s="1225"/>
      <c r="Q22" s="1365"/>
      <c r="R22" s="1077"/>
    </row>
    <row r="23" spans="1:18" ht="24" customHeight="1" thickBot="1">
      <c r="B23" s="1387"/>
      <c r="C23" s="1231"/>
      <c r="D23" s="1386"/>
      <c r="E23" s="1229"/>
      <c r="F23" s="1074"/>
      <c r="G23" s="1186">
        <v>10</v>
      </c>
      <c r="H23" s="1374" t="str">
        <f>VLOOKUP(G23,[3]國男單!$A$61:$F$134,4,0)</f>
        <v>臺南市崑山高中</v>
      </c>
      <c r="I23" s="1374" t="str">
        <f>VLOOKUP(G23,[3]國男單!$A$61:$F$134,5,0)</f>
        <v>吳秉祐</v>
      </c>
      <c r="J23" s="1081"/>
      <c r="K23" s="1375"/>
      <c r="L23" s="1204" t="str">
        <f>IF([2]國男單!$M$86=[2]國男單!$O$86,"",([2]國男單!$O$86))</f>
        <v/>
      </c>
      <c r="M23" s="1071"/>
      <c r="N23" s="1227"/>
      <c r="O23" s="1112"/>
      <c r="P23" s="1225"/>
      <c r="Q23" s="1365"/>
      <c r="R23" s="1077"/>
    </row>
    <row r="24" spans="1:18" ht="24" customHeight="1" thickBot="1">
      <c r="B24" s="1387"/>
      <c r="C24" s="1231"/>
      <c r="D24" s="1386"/>
      <c r="E24" s="1229"/>
      <c r="F24" s="1189" t="str">
        <f>[2]國男單!$Z$92</f>
        <v/>
      </c>
      <c r="G24" s="1183"/>
      <c r="H24" s="1374"/>
      <c r="I24" s="1374"/>
      <c r="J24" s="1194" t="s">
        <v>713</v>
      </c>
      <c r="K24" s="1193"/>
      <c r="L24" s="1378">
        <v>11</v>
      </c>
      <c r="M24" s="1185" t="str">
        <f>IF([2]國男單!$M$92=[2]國男單!$O$92,"",([2]國男單!$M$92))</f>
        <v/>
      </c>
      <c r="N24" s="1227"/>
      <c r="O24" s="1112"/>
      <c r="P24" s="1225"/>
      <c r="Q24" s="1365"/>
      <c r="R24" s="1077"/>
    </row>
    <row r="25" spans="1:18" ht="24" customHeight="1" thickBot="1">
      <c r="B25" s="1387"/>
      <c r="C25" s="1231"/>
      <c r="D25" s="1386"/>
      <c r="E25" s="1229"/>
      <c r="F25" s="1389" t="s">
        <v>712</v>
      </c>
      <c r="G25" s="1235">
        <v>11</v>
      </c>
      <c r="H25" s="1388" t="str">
        <f>VLOOKUP(G25,[3]國男單!$A$61:$F$134,4,0)</f>
        <v>花蓮縣國風國中</v>
      </c>
      <c r="I25" s="1388" t="str">
        <f>VLOOKUP(G25,[3]國男單!$A$61:$F$134,5,0)</f>
        <v>林子瑜</v>
      </c>
      <c r="J25" s="1190"/>
      <c r="K25" s="1190"/>
      <c r="L25" s="1377"/>
      <c r="M25" s="1204" t="str">
        <f>IF([2]國男單!$M$92=[2]國男單!$O$92,"",([2]國男單!$O$92))</f>
        <v/>
      </c>
      <c r="N25" s="1227"/>
      <c r="O25" s="1112"/>
      <c r="P25" s="1225"/>
      <c r="Q25" s="1365"/>
      <c r="R25" s="1077"/>
    </row>
    <row r="26" spans="1:18" ht="24" customHeight="1" thickBot="1">
      <c r="B26" s="1387"/>
      <c r="C26" s="1231"/>
      <c r="D26" s="1386"/>
      <c r="E26" s="1229"/>
      <c r="F26" s="1382"/>
      <c r="G26" s="1191"/>
      <c r="H26" s="1381"/>
      <c r="I26" s="1381"/>
      <c r="J26" s="1085" t="s">
        <v>711</v>
      </c>
      <c r="K26" s="1376">
        <v>6</v>
      </c>
      <c r="L26" s="1188" t="str">
        <f>IF([2]國男單!$M$87=[2]國男單!$O$87,"",([2]國男單!$M$87))</f>
        <v/>
      </c>
      <c r="M26" s="1232"/>
      <c r="N26" s="1227"/>
      <c r="O26" s="1112"/>
      <c r="P26" s="1225"/>
      <c r="Q26" s="1365"/>
      <c r="R26" s="1077"/>
    </row>
    <row r="27" spans="1:18" ht="24" customHeight="1" thickBot="1">
      <c r="B27" s="1387"/>
      <c r="C27" s="1231"/>
      <c r="D27" s="1386"/>
      <c r="E27" s="1229"/>
      <c r="F27" s="1382"/>
      <c r="G27" s="1191">
        <v>12</v>
      </c>
      <c r="H27" s="1381" t="str">
        <f>VLOOKUP(G27,[3]國男單!$A$61:$F$134,4,0)</f>
        <v>新北市海山高中</v>
      </c>
      <c r="I27" s="1381" t="str">
        <f>VLOOKUP(G27,[3]國男單!$A$61:$F$134,5,0)</f>
        <v>林坤忠</v>
      </c>
      <c r="J27" s="1081"/>
      <c r="K27" s="1375"/>
      <c r="L27" s="1185" t="str">
        <f>IF([2]國男單!$M$87=[2]國男單!$O$87,"",([2]國男單!$O$87))</f>
        <v/>
      </c>
      <c r="M27" s="1228" t="str">
        <f>[2]國男單!$Y$87</f>
        <v/>
      </c>
      <c r="N27" s="1227"/>
      <c r="O27" s="1112"/>
      <c r="P27" s="1225"/>
      <c r="Q27" s="1365"/>
      <c r="R27" s="1077"/>
    </row>
    <row r="28" spans="1:18" ht="24" customHeight="1" thickBot="1">
      <c r="B28" s="1385"/>
      <c r="C28" s="1221" t="str">
        <f>IF([2]國男單!$M$98=[2]國男單!$O$98,"",([2]國男單!$O$98))</f>
        <v/>
      </c>
      <c r="D28" s="1222"/>
      <c r="E28" s="1221" t="str">
        <f>IF([2]國男單!$M$95=[2]國男單!$O$95,"",([2]國男單!$M$95))</f>
        <v/>
      </c>
      <c r="F28" s="1382"/>
      <c r="G28" s="1191"/>
      <c r="H28" s="1381"/>
      <c r="I28" s="1381"/>
      <c r="J28" s="1129"/>
      <c r="K28" s="1128"/>
      <c r="L28" s="1220" t="s">
        <v>710</v>
      </c>
      <c r="M28" s="1378">
        <v>16</v>
      </c>
      <c r="N28" s="1218" t="str">
        <f>IF([2]國男單!$M$97=[2]國男單!$O$97,"",([2]國男單!$M$97))</f>
        <v/>
      </c>
      <c r="O28" s="1384"/>
      <c r="P28" s="1218" t="str">
        <f>IF([2]國男單!$M$100=[2]國男單!$O$100,"",([2]國男單!$O$100))</f>
        <v/>
      </c>
      <c r="Q28" s="1363"/>
      <c r="R28" s="1077"/>
    </row>
    <row r="29" spans="1:18" ht="24" customHeight="1" thickBot="1">
      <c r="A29" s="1192" t="str">
        <f>[2]國男單!$Y$95</f>
        <v/>
      </c>
      <c r="B29" s="1215"/>
      <c r="C29" s="1192" t="str">
        <f>[2]國男單!$Z$95</f>
        <v/>
      </c>
      <c r="D29" s="1214"/>
      <c r="E29" s="1213" t="str">
        <f>IF([2]國男單!$M$95=[2]國男單!$O$95,"",([2]國男單!$O$95))</f>
        <v/>
      </c>
      <c r="F29" s="1382"/>
      <c r="G29" s="1191">
        <v>13</v>
      </c>
      <c r="H29" s="1381" t="str">
        <f>VLOOKUP(G29,[3]國男單!$A$61:$F$134,4,0)</f>
        <v>高雄市五福國中</v>
      </c>
      <c r="I29" s="1381" t="str">
        <f>VLOOKUP(G29,[3]國男單!$A$61:$F$134,5,0)</f>
        <v>胡鐘文</v>
      </c>
      <c r="J29" s="1127"/>
      <c r="K29" s="1127"/>
      <c r="L29" s="1212"/>
      <c r="M29" s="1377"/>
      <c r="N29" s="1243" t="str">
        <f>IF([2]國男單!$M$97=[2]國男單!$O$97,"",([2]國男單!$O$97))</f>
        <v/>
      </c>
      <c r="O29" s="1383"/>
      <c r="P29" s="1189" t="str">
        <f>[2]國男單!$Z$97</f>
        <v/>
      </c>
      <c r="Q29" s="1202"/>
      <c r="R29" s="1189" t="str">
        <f>[2]國男單!$Y$97</f>
        <v/>
      </c>
    </row>
    <row r="30" spans="1:18" ht="24" customHeight="1" thickBot="1">
      <c r="B30" s="1200"/>
      <c r="C30" s="1200"/>
      <c r="D30" s="1071"/>
      <c r="E30" s="1071"/>
      <c r="F30" s="1382"/>
      <c r="G30" s="1191"/>
      <c r="H30" s="1381"/>
      <c r="I30" s="1381"/>
      <c r="J30" s="1085" t="s">
        <v>709</v>
      </c>
      <c r="K30" s="1376">
        <v>7</v>
      </c>
      <c r="L30" s="1185" t="str">
        <f>IF([2]國男單!$M$88=[2]國男單!$O$88,"",([2]國男單!$M$88))</f>
        <v/>
      </c>
      <c r="M30" s="1208" t="str">
        <f>[2]國男單!$Y$88</f>
        <v/>
      </c>
      <c r="N30" s="1187"/>
      <c r="O30" s="1153"/>
      <c r="P30" s="1153"/>
      <c r="Q30" s="1202"/>
      <c r="R30" s="1077"/>
    </row>
    <row r="31" spans="1:18" ht="24" customHeight="1" thickBot="1">
      <c r="B31" s="1200"/>
      <c r="C31" s="1200"/>
      <c r="D31" s="1071"/>
      <c r="E31" s="1071"/>
      <c r="F31" s="1382"/>
      <c r="G31" s="1191">
        <v>14</v>
      </c>
      <c r="H31" s="1381" t="str">
        <f>VLOOKUP(G31,[3]國男單!$A$61:$F$134,4,0)</f>
        <v>桃園縣桃園國中</v>
      </c>
      <c r="I31" s="1381" t="str">
        <f>VLOOKUP(G31,[3]國男單!$A$61:$F$134,5,0)</f>
        <v>姜威利</v>
      </c>
      <c r="J31" s="1081"/>
      <c r="K31" s="1375"/>
      <c r="L31" s="1204" t="str">
        <f>IF([2]國男單!$M$88=[2]國男單!$O$88,"",([2]國男單!$O$88))</f>
        <v/>
      </c>
      <c r="M31" s="1203"/>
      <c r="N31" s="1071"/>
      <c r="O31" s="1153"/>
      <c r="P31" s="1153"/>
      <c r="Q31" s="1202"/>
      <c r="R31" s="1077"/>
    </row>
    <row r="32" spans="1:18" ht="24" customHeight="1" thickBot="1">
      <c r="B32" s="1200"/>
      <c r="C32" s="1200"/>
      <c r="D32" s="1071"/>
      <c r="E32" s="1071"/>
      <c r="F32" s="1380"/>
      <c r="G32" s="1198"/>
      <c r="H32" s="1379"/>
      <c r="I32" s="1379"/>
      <c r="J32" s="1194" t="s">
        <v>708</v>
      </c>
      <c r="K32" s="1193"/>
      <c r="L32" s="1378">
        <v>12</v>
      </c>
      <c r="M32" s="1188" t="str">
        <f>IF([2]國男單!$M$93=[2]國男單!$O$93,"",([2]國男單!$M$93))</f>
        <v/>
      </c>
      <c r="N32" s="1071"/>
      <c r="O32" s="1153"/>
      <c r="P32" s="1153"/>
      <c r="Q32" s="1168"/>
      <c r="R32" s="1167"/>
    </row>
    <row r="33" spans="2:18" ht="24" customHeight="1" thickBot="1">
      <c r="B33" s="1153"/>
      <c r="C33" s="1153"/>
      <c r="D33" s="1071"/>
      <c r="E33" s="1192" t="str">
        <f>[2]國男單!$Z$93</f>
        <v/>
      </c>
      <c r="F33" s="1152"/>
      <c r="G33" s="1191">
        <v>15</v>
      </c>
      <c r="H33" s="1374" t="str">
        <f>VLOOKUP(G33,[3]國男單!$A$61:$F$134,4,0)</f>
        <v>基隆市銘傳國中</v>
      </c>
      <c r="I33" s="1374" t="str">
        <f>VLOOKUP(G33,[3]國男單!$A$61:$F$134,5,0)</f>
        <v>黃紹愷</v>
      </c>
      <c r="J33" s="1190"/>
      <c r="K33" s="1190"/>
      <c r="L33" s="1377"/>
      <c r="M33" s="1185" t="str">
        <f>IF([2]國男單!$M$93=[2]國男單!$O$93,"",([2]國男單!$O$93))</f>
        <v/>
      </c>
      <c r="N33" s="1189" t="str">
        <f>[2]國男單!$Y$93</f>
        <v/>
      </c>
      <c r="O33" s="1153"/>
      <c r="P33" s="1153"/>
      <c r="Q33" s="1168"/>
      <c r="R33" s="1167"/>
    </row>
    <row r="34" spans="2:18" ht="24" customHeight="1" thickBot="1">
      <c r="B34" s="1153"/>
      <c r="C34" s="1153"/>
      <c r="D34" s="1071"/>
      <c r="E34" s="1071"/>
      <c r="F34" s="1247"/>
      <c r="G34" s="1183"/>
      <c r="H34" s="1374"/>
      <c r="I34" s="1374"/>
      <c r="J34" s="1085" t="s">
        <v>707</v>
      </c>
      <c r="K34" s="1376">
        <v>8</v>
      </c>
      <c r="L34" s="1188" t="str">
        <f>IF([2]國男單!$M$89=[2]國男單!$O$89,"",([2]國男單!$M$89))</f>
        <v/>
      </c>
      <c r="M34" s="1187"/>
      <c r="N34" s="1071"/>
      <c r="O34" s="1153"/>
      <c r="P34" s="1153"/>
      <c r="Q34" s="1168"/>
      <c r="R34" s="1167"/>
    </row>
    <row r="35" spans="2:18" ht="24" customHeight="1" thickBot="1">
      <c r="B35" s="1153"/>
      <c r="C35" s="1153"/>
      <c r="D35" s="1071"/>
      <c r="E35" s="1071"/>
      <c r="F35" s="1247"/>
      <c r="G35" s="1186">
        <v>16</v>
      </c>
      <c r="H35" s="1374" t="str">
        <f>VLOOKUP(G35,[3]國男單!$A$61:$F$134,4,0)</f>
        <v>臺北市麗山國中</v>
      </c>
      <c r="I35" s="1374" t="str">
        <f>VLOOKUP(G35,[3]國男單!$A$61:$F$134,5,0)</f>
        <v>林昀儒</v>
      </c>
      <c r="J35" s="1081"/>
      <c r="K35" s="1375"/>
      <c r="L35" s="1185" t="str">
        <f>IF([2]國男單!$M$89=[2]國男單!$O$89,"",([2]國男單!$O$89))</f>
        <v/>
      </c>
      <c r="M35" s="1184" t="str">
        <f>[2]國男單!$Y$89</f>
        <v/>
      </c>
      <c r="N35" s="1071"/>
      <c r="O35" s="1153"/>
      <c r="P35" s="1153"/>
      <c r="Q35" s="1168"/>
      <c r="R35" s="1167"/>
    </row>
    <row r="36" spans="2:18" ht="24" customHeight="1">
      <c r="B36" s="1153"/>
      <c r="C36" s="1153"/>
      <c r="D36" s="1071"/>
      <c r="E36" s="1071"/>
      <c r="F36" s="1247"/>
      <c r="G36" s="1183"/>
      <c r="H36" s="1374"/>
      <c r="I36" s="1374"/>
      <c r="J36" s="1179"/>
      <c r="K36" s="1071"/>
      <c r="L36" s="1071"/>
      <c r="M36" s="1071"/>
      <c r="N36" s="1071"/>
      <c r="O36" s="1153"/>
      <c r="P36" s="1153"/>
      <c r="Q36" s="1168"/>
      <c r="R36" s="1167"/>
    </row>
  </sheetData>
  <sheetProtection password="CEBE" sheet="1" objects="1" scenarios="1"/>
  <mergeCells count="89">
    <mergeCell ref="H31:H32"/>
    <mergeCell ref="H33:H34"/>
    <mergeCell ref="K34:K35"/>
    <mergeCell ref="G35:G36"/>
    <mergeCell ref="L32:L33"/>
    <mergeCell ref="G13:G14"/>
    <mergeCell ref="G15:G16"/>
    <mergeCell ref="G17:G18"/>
    <mergeCell ref="G19:G20"/>
    <mergeCell ref="J16:K17"/>
    <mergeCell ref="J24:K25"/>
    <mergeCell ref="J26:J27"/>
    <mergeCell ref="L16:L17"/>
    <mergeCell ref="L24:L25"/>
    <mergeCell ref="C14:C27"/>
    <mergeCell ref="G21:G22"/>
    <mergeCell ref="D14:D27"/>
    <mergeCell ref="E14:E27"/>
    <mergeCell ref="F25:F32"/>
    <mergeCell ref="G29:G30"/>
    <mergeCell ref="G31:G32"/>
    <mergeCell ref="G25:G26"/>
    <mergeCell ref="K30:K31"/>
    <mergeCell ref="I35:I36"/>
    <mergeCell ref="I13:I14"/>
    <mergeCell ref="I15:I16"/>
    <mergeCell ref="I17:I18"/>
    <mergeCell ref="I25:I26"/>
    <mergeCell ref="I27:I28"/>
    <mergeCell ref="I29:I30"/>
    <mergeCell ref="I31:I32"/>
    <mergeCell ref="I33:I34"/>
    <mergeCell ref="J34:J35"/>
    <mergeCell ref="K6:K7"/>
    <mergeCell ref="K10:K11"/>
    <mergeCell ref="J8:K9"/>
    <mergeCell ref="K14:K15"/>
    <mergeCell ref="J20:K20"/>
    <mergeCell ref="J21:K21"/>
    <mergeCell ref="J10:J11"/>
    <mergeCell ref="J30:J31"/>
    <mergeCell ref="J32:K33"/>
    <mergeCell ref="G27:G28"/>
    <mergeCell ref="Q13:Q28"/>
    <mergeCell ref="I7:I8"/>
    <mergeCell ref="I9:I10"/>
    <mergeCell ref="I11:I12"/>
    <mergeCell ref="J6:J7"/>
    <mergeCell ref="J14:J15"/>
    <mergeCell ref="J18:J19"/>
    <mergeCell ref="J22:J23"/>
    <mergeCell ref="K18:K19"/>
    <mergeCell ref="B2:R3"/>
    <mergeCell ref="B13:B28"/>
    <mergeCell ref="F9:F16"/>
    <mergeCell ref="K26:K27"/>
    <mergeCell ref="I21:I22"/>
    <mergeCell ref="I23:I24"/>
    <mergeCell ref="I19:I20"/>
    <mergeCell ref="K22:K23"/>
    <mergeCell ref="I5:I6"/>
    <mergeCell ref="L12:L13"/>
    <mergeCell ref="M12:M13"/>
    <mergeCell ref="L8:L9"/>
    <mergeCell ref="M28:M29"/>
    <mergeCell ref="P14:P27"/>
    <mergeCell ref="N14:N27"/>
    <mergeCell ref="O14:O27"/>
    <mergeCell ref="L28:L29"/>
    <mergeCell ref="H15:H16"/>
    <mergeCell ref="H17:H18"/>
    <mergeCell ref="H19:H20"/>
    <mergeCell ref="H21:H22"/>
    <mergeCell ref="G33:G34"/>
    <mergeCell ref="H5:H6"/>
    <mergeCell ref="H7:H8"/>
    <mergeCell ref="H9:H10"/>
    <mergeCell ref="H11:H12"/>
    <mergeCell ref="H13:H14"/>
    <mergeCell ref="H35:H36"/>
    <mergeCell ref="H23:H24"/>
    <mergeCell ref="H25:H26"/>
    <mergeCell ref="H27:H28"/>
    <mergeCell ref="H29:H30"/>
    <mergeCell ref="G5:G6"/>
    <mergeCell ref="G7:G8"/>
    <mergeCell ref="G9:G10"/>
    <mergeCell ref="G11:G12"/>
    <mergeCell ref="G23:G24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R36"/>
  <sheetViews>
    <sheetView zoomScaleNormal="75" workbookViewId="0">
      <selection activeCell="P23" sqref="P23"/>
    </sheetView>
  </sheetViews>
  <sheetFormatPr defaultRowHeight="15.95" customHeight="1"/>
  <cols>
    <col min="1" max="1" width="3.125" style="1057" customWidth="1"/>
    <col min="2" max="5" width="3.625" style="1057" customWidth="1"/>
    <col min="6" max="6" width="7.625" style="1057" customWidth="1"/>
    <col min="7" max="7" width="3.625" style="1057" customWidth="1"/>
    <col min="8" max="8" width="16.625" style="1057" customWidth="1"/>
    <col min="9" max="9" width="8.75" style="1057" customWidth="1"/>
    <col min="10" max="10" width="6.625" style="1062" customWidth="1"/>
    <col min="11" max="11" width="4.75" style="1061" customWidth="1"/>
    <col min="12" max="13" width="6.625" style="1060" customWidth="1"/>
    <col min="14" max="16" width="3.625" style="1060" customWidth="1"/>
    <col min="17" max="17" width="3.625" style="1059" customWidth="1"/>
    <col min="18" max="18" width="3.125" style="1058" customWidth="1"/>
    <col min="19" max="16384" width="9" style="1057"/>
  </cols>
  <sheetData>
    <row r="1" spans="1:18" ht="15.95" customHeight="1">
      <c r="B1" s="1168"/>
      <c r="C1" s="1168"/>
      <c r="D1" s="1076"/>
      <c r="E1" s="1076"/>
      <c r="F1" s="1076"/>
      <c r="G1" s="1371"/>
      <c r="H1" s="1076"/>
      <c r="I1" s="1371"/>
      <c r="J1" s="1168"/>
      <c r="K1" s="1169"/>
      <c r="L1" s="1169"/>
      <c r="M1" s="1169"/>
      <c r="N1" s="1169"/>
      <c r="O1" s="1168"/>
      <c r="P1" s="1168"/>
      <c r="Q1" s="1168"/>
      <c r="R1" s="1167"/>
    </row>
    <row r="2" spans="1:18" ht="15.95" customHeight="1">
      <c r="B2" s="1166" t="s">
        <v>748</v>
      </c>
      <c r="C2" s="1166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</row>
    <row r="3" spans="1:18" ht="15.95" customHeight="1"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</row>
    <row r="4" spans="1:18" ht="15.95" customHeight="1">
      <c r="B4" s="1162"/>
      <c r="C4" s="1162"/>
      <c r="D4" s="1162"/>
      <c r="E4" s="1162"/>
      <c r="F4" s="1162"/>
      <c r="G4" s="1369"/>
      <c r="H4" s="1162"/>
      <c r="I4" s="1369"/>
      <c r="J4" s="1162"/>
      <c r="K4" s="1162"/>
      <c r="L4" s="1162"/>
      <c r="M4" s="1162"/>
      <c r="N4" s="1162"/>
      <c r="O4" s="1161"/>
      <c r="P4" s="1161"/>
      <c r="Q4" s="1161"/>
      <c r="R4" s="1160"/>
    </row>
    <row r="5" spans="1:18" ht="24" customHeight="1" thickBot="1">
      <c r="B5" s="1153"/>
      <c r="C5" s="1153"/>
      <c r="D5" s="1071"/>
      <c r="E5" s="1071"/>
      <c r="F5" s="1071"/>
      <c r="G5" s="1191">
        <v>1</v>
      </c>
      <c r="H5" s="1374" t="str">
        <f>VLOOKUP(G5,[3]國女單!$A$61:$F$134,4,0)</f>
        <v>新北市永平高中</v>
      </c>
      <c r="I5" s="1374" t="str">
        <f>VLOOKUP(G5,[3]國女單!$A$61:$F$134,5,0)</f>
        <v>方思涵</v>
      </c>
      <c r="J5" s="1151"/>
      <c r="K5" s="1071"/>
      <c r="L5" s="1071"/>
      <c r="M5" s="1071"/>
      <c r="N5" s="1071"/>
      <c r="O5" s="1151"/>
      <c r="P5" s="1151"/>
      <c r="Q5" s="1154"/>
      <c r="R5" s="1077"/>
    </row>
    <row r="6" spans="1:18" ht="24" customHeight="1" thickBot="1">
      <c r="B6" s="1153"/>
      <c r="C6" s="1153"/>
      <c r="D6" s="1071"/>
      <c r="E6" s="1071"/>
      <c r="F6" s="1071"/>
      <c r="G6" s="1183"/>
      <c r="H6" s="1374"/>
      <c r="I6" s="1374"/>
      <c r="J6" s="1085" t="s">
        <v>747</v>
      </c>
      <c r="K6" s="1400">
        <v>1</v>
      </c>
      <c r="L6" s="1185" t="str">
        <f>IF([2]國女單!$M$82=[2]國女單!$O$82,"",([2]國女單!$M$82))</f>
        <v/>
      </c>
      <c r="M6" s="1189" t="str">
        <f>[2]國女單!$Y$82</f>
        <v/>
      </c>
      <c r="N6" s="1071"/>
      <c r="O6" s="1151"/>
      <c r="P6" s="1151"/>
      <c r="Q6" s="1154"/>
      <c r="R6" s="1077"/>
    </row>
    <row r="7" spans="1:18" ht="24" customHeight="1" thickBot="1">
      <c r="B7" s="1153"/>
      <c r="C7" s="1153"/>
      <c r="D7" s="1071"/>
      <c r="E7" s="1071"/>
      <c r="F7" s="1071"/>
      <c r="G7" s="1186">
        <v>2</v>
      </c>
      <c r="H7" s="1374" t="str">
        <f>VLOOKUP(G7,[3]國女單!$A$61:$F$134,4,0)</f>
        <v>宜蘭縣壯圍國中</v>
      </c>
      <c r="I7" s="1374" t="str">
        <f>VLOOKUP(G7,[3]國女單!$A$61:$F$134,5,0)</f>
        <v>黃羽璿</v>
      </c>
      <c r="J7" s="1081"/>
      <c r="K7" s="1375"/>
      <c r="L7" s="1204" t="str">
        <f>IF([2]國女單!$M$82=[2]國女單!$O$82,"",([2]國女單!$O$82))</f>
        <v/>
      </c>
      <c r="M7" s="1071"/>
      <c r="N7" s="1071"/>
      <c r="O7" s="1151"/>
      <c r="P7" s="1151"/>
      <c r="Q7" s="1154"/>
      <c r="R7" s="1077"/>
    </row>
    <row r="8" spans="1:18" ht="24" customHeight="1" thickBot="1">
      <c r="B8" s="1153"/>
      <c r="C8" s="1153"/>
      <c r="D8" s="1071"/>
      <c r="E8" s="1214" t="str">
        <f>[2]國女單!$Z$90</f>
        <v/>
      </c>
      <c r="F8" s="1152"/>
      <c r="G8" s="1183"/>
      <c r="H8" s="1374"/>
      <c r="I8" s="1374"/>
      <c r="J8" s="1194" t="s">
        <v>746</v>
      </c>
      <c r="K8" s="1193"/>
      <c r="L8" s="1378">
        <v>9</v>
      </c>
      <c r="M8" s="1185" t="str">
        <f>IF([2]國女單!$M$90=[2]國女單!$O$90,"",([2]國女單!$M$90))</f>
        <v/>
      </c>
      <c r="N8" s="1189" t="str">
        <f>[2]國女單!$Y$90</f>
        <v/>
      </c>
      <c r="O8" s="1151"/>
      <c r="P8" s="1151"/>
      <c r="Q8" s="1154"/>
      <c r="R8" s="1077"/>
    </row>
    <row r="9" spans="1:18" ht="24" customHeight="1" thickBot="1">
      <c r="B9" s="1200"/>
      <c r="C9" s="1200"/>
      <c r="D9" s="1071"/>
      <c r="E9" s="1071"/>
      <c r="F9" s="1389" t="s">
        <v>745</v>
      </c>
      <c r="G9" s="1235">
        <v>3</v>
      </c>
      <c r="H9" s="1388" t="str">
        <f>VLOOKUP(G9,[3]國女單!$A$61:$F$134,4,0)</f>
        <v>臺南市忠孝國中</v>
      </c>
      <c r="I9" s="1388" t="str">
        <f>VLOOKUP(G9,[3]國女單!$A$61:$F$134,5,0)</f>
        <v>方亭孋</v>
      </c>
      <c r="J9" s="1190"/>
      <c r="K9" s="1190"/>
      <c r="L9" s="1377"/>
      <c r="M9" s="1204" t="str">
        <f>IF([2]國女單!$M$90=[2]國女單!$O$90,"",([2]國女單!$O$90))</f>
        <v/>
      </c>
      <c r="N9" s="1187"/>
      <c r="O9" s="1151"/>
      <c r="P9" s="1151"/>
      <c r="Q9" s="1154"/>
      <c r="R9" s="1077"/>
    </row>
    <row r="10" spans="1:18" ht="24" customHeight="1" thickBot="1">
      <c r="B10" s="1200"/>
      <c r="C10" s="1200"/>
      <c r="D10" s="1071"/>
      <c r="E10" s="1071"/>
      <c r="F10" s="1382"/>
      <c r="G10" s="1191"/>
      <c r="H10" s="1381"/>
      <c r="I10" s="1381"/>
      <c r="J10" s="1085" t="s">
        <v>744</v>
      </c>
      <c r="K10" s="1376">
        <v>2</v>
      </c>
      <c r="L10" s="1188" t="str">
        <f>IF([2]國女單!$M$83=[2]國女單!$O$83,"",([2]國女單!$M$83))</f>
        <v/>
      </c>
      <c r="M10" s="1232"/>
      <c r="N10" s="1187"/>
      <c r="O10" s="1151"/>
      <c r="P10" s="1151"/>
      <c r="Q10" s="1154"/>
      <c r="R10" s="1077"/>
    </row>
    <row r="11" spans="1:18" ht="24" customHeight="1" thickBot="1">
      <c r="B11" s="1200"/>
      <c r="C11" s="1200"/>
      <c r="D11" s="1151"/>
      <c r="E11" s="1151"/>
      <c r="F11" s="1382"/>
      <c r="G11" s="1191">
        <v>4</v>
      </c>
      <c r="H11" s="1381" t="str">
        <f>VLOOKUP(G11,[3]國女單!$A$61:$F$134,4,0)</f>
        <v>苗栗縣維真國中</v>
      </c>
      <c r="I11" s="1381" t="str">
        <f>VLOOKUP(G11,[3]國女單!$A$61:$F$134,5,0)</f>
        <v>洪  虹</v>
      </c>
      <c r="J11" s="1081"/>
      <c r="K11" s="1375"/>
      <c r="L11" s="1185" t="str">
        <f>IF([2]國女單!$M$83=[2]國女單!$O$83,"",([2]國女單!$O$83))</f>
        <v/>
      </c>
      <c r="M11" s="1228" t="str">
        <f>[2]國女單!$Y$83</f>
        <v/>
      </c>
      <c r="N11" s="1248"/>
      <c r="O11" s="1151"/>
      <c r="P11" s="1151"/>
      <c r="Q11" s="1154"/>
      <c r="R11" s="1077"/>
    </row>
    <row r="12" spans="1:18" ht="24" customHeight="1" thickBot="1">
      <c r="A12" s="1192" t="str">
        <f>[2]國女單!$Y$94</f>
        <v/>
      </c>
      <c r="B12" s="1215"/>
      <c r="C12" s="1192" t="str">
        <f>[2]國女單!$Z$94</f>
        <v/>
      </c>
      <c r="D12" s="1214"/>
      <c r="E12" s="1221" t="str">
        <f>IF([2]國女單!$M$94=[2]國女單!$O$94,"",([2]國女單!$M$94))</f>
        <v/>
      </c>
      <c r="F12" s="1382"/>
      <c r="G12" s="1191"/>
      <c r="H12" s="1381"/>
      <c r="I12" s="1381"/>
      <c r="J12" s="1129"/>
      <c r="K12" s="1128"/>
      <c r="L12" s="1220" t="s">
        <v>743</v>
      </c>
      <c r="M12" s="1378">
        <v>15</v>
      </c>
      <c r="N12" s="1218" t="str">
        <f>IF([2]國女單!$M$96=[2]國女單!$O$96,"",([2]國女單!$M$96))</f>
        <v/>
      </c>
      <c r="O12" s="1383"/>
      <c r="P12" s="1189" t="str">
        <f>[2]國女單!$Z$96</f>
        <v/>
      </c>
      <c r="Q12" s="1154"/>
      <c r="R12" s="1189" t="str">
        <f>[2]國女單!$Y$96</f>
        <v/>
      </c>
    </row>
    <row r="13" spans="1:18" ht="24" customHeight="1" thickBot="1">
      <c r="B13" s="1394" t="s">
        <v>679</v>
      </c>
      <c r="C13" s="1213" t="str">
        <f>IF([2]國女單!$M$98=[2]國女單!$O$98,"",([2]國女單!$M$98))</f>
        <v/>
      </c>
      <c r="D13" s="1245"/>
      <c r="E13" s="1213" t="str">
        <f>IF([2]國女單!$M$94=[2]國女單!$O$94,"",([2]國女單!$O$94))</f>
        <v/>
      </c>
      <c r="F13" s="1382"/>
      <c r="G13" s="1191">
        <v>5</v>
      </c>
      <c r="H13" s="1381" t="str">
        <f>VLOOKUP(G13,[3]國女單!$A$61:$F$134,4,0)</f>
        <v>臺中市光復國中小</v>
      </c>
      <c r="I13" s="1381" t="str">
        <f>VLOOKUP(G13,[3]國女單!$A$61:$F$134,5,0)</f>
        <v>陳芃伃</v>
      </c>
      <c r="J13" s="1127"/>
      <c r="K13" s="1127"/>
      <c r="L13" s="1212"/>
      <c r="M13" s="1377"/>
      <c r="N13" s="1243" t="str">
        <f>IF([2]國女單!$M$96=[2]國女單!$O$96,"",([2]國女單!$O$96))</f>
        <v/>
      </c>
      <c r="O13" s="1393"/>
      <c r="P13" s="1243" t="str">
        <f>IF([2]國女單!$M$100=[2]國女單!$O$100,"",([2]國女單!$M$100))</f>
        <v/>
      </c>
      <c r="Q13" s="1392" t="s">
        <v>678</v>
      </c>
      <c r="R13" s="1077"/>
    </row>
    <row r="14" spans="1:18" ht="24" customHeight="1" thickBot="1">
      <c r="B14" s="1387"/>
      <c r="C14" s="1231" t="s">
        <v>742</v>
      </c>
      <c r="D14" s="1391" t="s">
        <v>676</v>
      </c>
      <c r="E14" s="1136" t="s">
        <v>741</v>
      </c>
      <c r="F14" s="1382"/>
      <c r="G14" s="1191"/>
      <c r="H14" s="1381"/>
      <c r="I14" s="1381"/>
      <c r="J14" s="1085" t="s">
        <v>740</v>
      </c>
      <c r="K14" s="1376">
        <v>3</v>
      </c>
      <c r="L14" s="1185" t="str">
        <f>IF([2]國女單!$M$84=[2]國女單!$O$84,"",([2]國女單!$M$84))</f>
        <v/>
      </c>
      <c r="M14" s="1240" t="str">
        <f>[2]國女單!$Y$84</f>
        <v/>
      </c>
      <c r="N14" s="1227" t="s">
        <v>739</v>
      </c>
      <c r="O14" s="1390" t="s">
        <v>672</v>
      </c>
      <c r="P14" s="1225" t="s">
        <v>738</v>
      </c>
      <c r="Q14" s="1365"/>
      <c r="R14" s="1077"/>
    </row>
    <row r="15" spans="1:18" ht="24" customHeight="1" thickBot="1">
      <c r="B15" s="1387"/>
      <c r="C15" s="1231"/>
      <c r="D15" s="1386"/>
      <c r="E15" s="1229"/>
      <c r="F15" s="1382"/>
      <c r="G15" s="1191">
        <v>6</v>
      </c>
      <c r="H15" s="1381" t="str">
        <f>VLOOKUP(G15,[3]國女單!$A$61:$F$134,4,0)</f>
        <v>新竹市香山高中</v>
      </c>
      <c r="I15" s="1381" t="str">
        <f>VLOOKUP(G15,[3]國女單!$A$61:$F$134,5,0)</f>
        <v>徐語柔</v>
      </c>
      <c r="J15" s="1081"/>
      <c r="K15" s="1375"/>
      <c r="L15" s="1204" t="str">
        <f>IF([2]國女單!$M$84=[2]國女單!$O$84,"",([2]國女單!$O$84))</f>
        <v/>
      </c>
      <c r="M15" s="1203"/>
      <c r="N15" s="1227"/>
      <c r="O15" s="1112"/>
      <c r="P15" s="1225"/>
      <c r="Q15" s="1365"/>
      <c r="R15" s="1077"/>
    </row>
    <row r="16" spans="1:18" ht="24" customHeight="1" thickBot="1">
      <c r="B16" s="1387"/>
      <c r="C16" s="1231"/>
      <c r="D16" s="1386"/>
      <c r="E16" s="1229"/>
      <c r="F16" s="1380"/>
      <c r="G16" s="1198"/>
      <c r="H16" s="1379"/>
      <c r="I16" s="1379"/>
      <c r="J16" s="1194" t="s">
        <v>737</v>
      </c>
      <c r="K16" s="1193"/>
      <c r="L16" s="1378">
        <v>10</v>
      </c>
      <c r="M16" s="1188" t="str">
        <f>IF([2]國女單!$M$91=[2]國女單!$O$91,"",([2]國女單!$M$91))</f>
        <v/>
      </c>
      <c r="N16" s="1227"/>
      <c r="O16" s="1112"/>
      <c r="P16" s="1225"/>
      <c r="Q16" s="1365"/>
      <c r="R16" s="1077"/>
    </row>
    <row r="17" spans="1:18" ht="24" customHeight="1" thickBot="1">
      <c r="B17" s="1387"/>
      <c r="C17" s="1231"/>
      <c r="D17" s="1386"/>
      <c r="E17" s="1229"/>
      <c r="F17" s="1189" t="str">
        <f>[2]國女單!$Z$91</f>
        <v/>
      </c>
      <c r="G17" s="1191">
        <v>7</v>
      </c>
      <c r="H17" s="1374" t="str">
        <f>VLOOKUP(G17,[3]國女單!$A$61:$F$134,4,0)</f>
        <v>臺北市麗山國中</v>
      </c>
      <c r="I17" s="1374" t="str">
        <f>VLOOKUP(G17,[3]國女單!$A$61:$F$134,5,0)</f>
        <v>韓芸珊</v>
      </c>
      <c r="J17" s="1190"/>
      <c r="K17" s="1190"/>
      <c r="L17" s="1377"/>
      <c r="M17" s="1185" t="str">
        <f>IF([2]國女單!$M$91=[2]國女單!$O$91,"",([2]國女單!$O$91))</f>
        <v/>
      </c>
      <c r="N17" s="1227"/>
      <c r="O17" s="1112"/>
      <c r="P17" s="1225"/>
      <c r="Q17" s="1365"/>
      <c r="R17" s="1077"/>
    </row>
    <row r="18" spans="1:18" ht="24" customHeight="1" thickBot="1">
      <c r="B18" s="1387"/>
      <c r="C18" s="1231"/>
      <c r="D18" s="1386"/>
      <c r="E18" s="1229"/>
      <c r="F18" s="1074"/>
      <c r="G18" s="1183"/>
      <c r="H18" s="1374"/>
      <c r="I18" s="1374"/>
      <c r="J18" s="1085" t="s">
        <v>736</v>
      </c>
      <c r="K18" s="1376">
        <v>4</v>
      </c>
      <c r="L18" s="1188" t="str">
        <f>IF([2]國女單!$M$85=[2]國女單!$O$85,"",([2]國女單!$M$85))</f>
        <v/>
      </c>
      <c r="M18" s="1187"/>
      <c r="N18" s="1227"/>
      <c r="O18" s="1112"/>
      <c r="P18" s="1225"/>
      <c r="Q18" s="1365"/>
      <c r="R18" s="1077"/>
    </row>
    <row r="19" spans="1:18" ht="24" customHeight="1" thickBot="1">
      <c r="B19" s="1387"/>
      <c r="C19" s="1231"/>
      <c r="D19" s="1386"/>
      <c r="E19" s="1229"/>
      <c r="F19" s="1074"/>
      <c r="G19" s="1186">
        <v>8</v>
      </c>
      <c r="H19" s="1374" t="str">
        <f>VLOOKUP(G19,[3]國女單!$A$61:$F$134,4,0)</f>
        <v>新北市淡江高中</v>
      </c>
      <c r="I19" s="1374" t="str">
        <f>VLOOKUP(G19,[3]國女單!$A$61:$F$134,5,0)</f>
        <v>蘇珮綾</v>
      </c>
      <c r="J19" s="1081"/>
      <c r="K19" s="1375"/>
      <c r="L19" s="1185" t="str">
        <f>IF([2]國女單!$M$85=[2]國女單!$O$85,"",([2]國女單!$O$85))</f>
        <v/>
      </c>
      <c r="M19" s="1184" t="str">
        <f>[2]國女單!$Y$85</f>
        <v/>
      </c>
      <c r="N19" s="1227"/>
      <c r="O19" s="1112"/>
      <c r="P19" s="1225"/>
      <c r="Q19" s="1365"/>
      <c r="R19" s="1077"/>
    </row>
    <row r="20" spans="1:18" ht="24" customHeight="1" thickBot="1">
      <c r="A20" s="1221" t="str">
        <f>IF([2]國女單!$M$99=[2]國女單!$O$99,"",([2]國女單!$M$99))</f>
        <v/>
      </c>
      <c r="B20" s="1387"/>
      <c r="C20" s="1231"/>
      <c r="D20" s="1386"/>
      <c r="E20" s="1229"/>
      <c r="F20" s="1074"/>
      <c r="G20" s="1183"/>
      <c r="H20" s="1374"/>
      <c r="I20" s="1374"/>
      <c r="J20" s="1172"/>
      <c r="K20" s="1171"/>
      <c r="L20" s="1071"/>
      <c r="M20" s="1071"/>
      <c r="N20" s="1227"/>
      <c r="O20" s="1112"/>
      <c r="P20" s="1225"/>
      <c r="Q20" s="1365"/>
      <c r="R20" s="1218" t="str">
        <f>IF([2]國女單!$M$101=[2]國女單!$O$101,"",([2]國女單!$M$101))</f>
        <v/>
      </c>
    </row>
    <row r="21" spans="1:18" ht="24" customHeight="1" thickBot="1">
      <c r="A21" s="1213" t="str">
        <f>IF([2]國女單!$M$99=[2]國女單!$O$99,"",([2]國女單!$O$99))</f>
        <v/>
      </c>
      <c r="B21" s="1387"/>
      <c r="C21" s="1231"/>
      <c r="D21" s="1386"/>
      <c r="E21" s="1229"/>
      <c r="F21" s="1074"/>
      <c r="G21" s="1191">
        <v>9</v>
      </c>
      <c r="H21" s="1374" t="str">
        <f>VLOOKUP(G21,[3]國女單!$A$61:$F$134,4,0)</f>
        <v>新北市淡江高中</v>
      </c>
      <c r="I21" s="1374" t="str">
        <f>VLOOKUP(G21,[3]國女單!$A$61:$F$134,5,0)</f>
        <v>顏琳真</v>
      </c>
      <c r="J21" s="1238"/>
      <c r="K21" s="1237"/>
      <c r="L21" s="1071"/>
      <c r="M21" s="1071"/>
      <c r="N21" s="1227"/>
      <c r="O21" s="1112"/>
      <c r="P21" s="1225"/>
      <c r="Q21" s="1365"/>
      <c r="R21" s="1243" t="str">
        <f>IF([2]國女單!$M$101=[2]國女單!$O$101,"",([2]國女單!$O$101))</f>
        <v/>
      </c>
    </row>
    <row r="22" spans="1:18" ht="24" customHeight="1" thickBot="1">
      <c r="B22" s="1387"/>
      <c r="C22" s="1231"/>
      <c r="D22" s="1386"/>
      <c r="E22" s="1229"/>
      <c r="F22" s="1074"/>
      <c r="G22" s="1183"/>
      <c r="H22" s="1374"/>
      <c r="I22" s="1374"/>
      <c r="J22" s="1085" t="s">
        <v>735</v>
      </c>
      <c r="K22" s="1376">
        <v>5</v>
      </c>
      <c r="L22" s="1185" t="str">
        <f>IF([2]國女單!$M$86=[2]國女單!$O$86,"",([2]國女單!$M$86))</f>
        <v/>
      </c>
      <c r="M22" s="1189" t="str">
        <f>[2]國女單!$Y$86</f>
        <v/>
      </c>
      <c r="N22" s="1227"/>
      <c r="O22" s="1112"/>
      <c r="P22" s="1225"/>
      <c r="Q22" s="1365"/>
      <c r="R22" s="1077"/>
    </row>
    <row r="23" spans="1:18" ht="24" customHeight="1" thickBot="1">
      <c r="B23" s="1387"/>
      <c r="C23" s="1231"/>
      <c r="D23" s="1386"/>
      <c r="E23" s="1229"/>
      <c r="F23" s="1074"/>
      <c r="G23" s="1186">
        <v>10</v>
      </c>
      <c r="H23" s="1374" t="str">
        <f>VLOOKUP(G23,[3]國女單!$A$61:$F$134,4,0)</f>
        <v>苗栗縣維真國中</v>
      </c>
      <c r="I23" s="1374" t="str">
        <f>VLOOKUP(G23,[3]國女單!$A$61:$F$134,5,0)</f>
        <v>邱玫甄</v>
      </c>
      <c r="J23" s="1081"/>
      <c r="K23" s="1375"/>
      <c r="L23" s="1204" t="str">
        <f>IF([2]國女單!$M$86=[2]國女單!$O$86,"",([2]國女單!$O$86))</f>
        <v/>
      </c>
      <c r="M23" s="1071"/>
      <c r="N23" s="1227"/>
      <c r="O23" s="1112"/>
      <c r="P23" s="1225"/>
      <c r="Q23" s="1365"/>
      <c r="R23" s="1077"/>
    </row>
    <row r="24" spans="1:18" ht="24" customHeight="1" thickBot="1">
      <c r="B24" s="1387"/>
      <c r="C24" s="1231"/>
      <c r="D24" s="1386"/>
      <c r="E24" s="1229"/>
      <c r="F24" s="1189" t="str">
        <f>[2]國女單!$Z$92</f>
        <v/>
      </c>
      <c r="G24" s="1183"/>
      <c r="H24" s="1374"/>
      <c r="I24" s="1374"/>
      <c r="J24" s="1194" t="s">
        <v>734</v>
      </c>
      <c r="K24" s="1193"/>
      <c r="L24" s="1378">
        <v>11</v>
      </c>
      <c r="M24" s="1185" t="str">
        <f>IF([2]國女單!$M$92=[2]國女單!$O$92,"",([2]國女單!$M$92))</f>
        <v/>
      </c>
      <c r="N24" s="1227"/>
      <c r="O24" s="1112"/>
      <c r="P24" s="1225"/>
      <c r="Q24" s="1365"/>
      <c r="R24" s="1077"/>
    </row>
    <row r="25" spans="1:18" ht="24" customHeight="1" thickBot="1">
      <c r="B25" s="1387"/>
      <c r="C25" s="1231"/>
      <c r="D25" s="1386"/>
      <c r="E25" s="1229"/>
      <c r="F25" s="1389" t="s">
        <v>733</v>
      </c>
      <c r="G25" s="1235">
        <v>11</v>
      </c>
      <c r="H25" s="1388" t="str">
        <f>VLOOKUP(G25,[3]國女單!$A$61:$F$134,4,0)</f>
        <v>高雄市五福國中</v>
      </c>
      <c r="I25" s="1388" t="str">
        <f>VLOOKUP(G25,[3]國女單!$A$61:$F$134,5,0)</f>
        <v>古沛潔</v>
      </c>
      <c r="J25" s="1190"/>
      <c r="K25" s="1190"/>
      <c r="L25" s="1377"/>
      <c r="M25" s="1204" t="str">
        <f>IF([2]國女單!$M$92=[2]國女單!$O$92,"",([2]國女單!$O$92))</f>
        <v/>
      </c>
      <c r="N25" s="1227"/>
      <c r="O25" s="1112"/>
      <c r="P25" s="1225"/>
      <c r="Q25" s="1365"/>
      <c r="R25" s="1077"/>
    </row>
    <row r="26" spans="1:18" ht="24" customHeight="1" thickBot="1">
      <c r="B26" s="1387"/>
      <c r="C26" s="1231"/>
      <c r="D26" s="1386"/>
      <c r="E26" s="1229"/>
      <c r="F26" s="1382"/>
      <c r="G26" s="1191"/>
      <c r="H26" s="1381"/>
      <c r="I26" s="1381"/>
      <c r="J26" s="1085" t="s">
        <v>732</v>
      </c>
      <c r="K26" s="1376">
        <v>6</v>
      </c>
      <c r="L26" s="1188" t="str">
        <f>IF([2]國女單!$M$87=[2]國女單!$O$87,"",([2]國女單!$M$87))</f>
        <v/>
      </c>
      <c r="M26" s="1232"/>
      <c r="N26" s="1227"/>
      <c r="O26" s="1112"/>
      <c r="P26" s="1225"/>
      <c r="Q26" s="1365"/>
      <c r="R26" s="1077"/>
    </row>
    <row r="27" spans="1:18" ht="24" customHeight="1" thickBot="1">
      <c r="B27" s="1387"/>
      <c r="C27" s="1231"/>
      <c r="D27" s="1386"/>
      <c r="E27" s="1229"/>
      <c r="F27" s="1382"/>
      <c r="G27" s="1191">
        <v>12</v>
      </c>
      <c r="H27" s="1381" t="str">
        <f>VLOOKUP(G27,[3]國女單!$A$61:$F$134,4,0)</f>
        <v>新竹市香山高中</v>
      </c>
      <c r="I27" s="1381" t="str">
        <f>VLOOKUP(G27,[3]國女單!$A$61:$F$134,5,0)</f>
        <v>劉槿瑢</v>
      </c>
      <c r="J27" s="1081"/>
      <c r="K27" s="1375"/>
      <c r="L27" s="1185" t="str">
        <f>IF([2]國女單!$M$87=[2]國女單!$O$87,"",([2]國女單!$O$87))</f>
        <v/>
      </c>
      <c r="M27" s="1228" t="str">
        <f>[2]國女單!$Y$87</f>
        <v/>
      </c>
      <c r="N27" s="1227"/>
      <c r="O27" s="1112"/>
      <c r="P27" s="1225"/>
      <c r="Q27" s="1365"/>
      <c r="R27" s="1077"/>
    </row>
    <row r="28" spans="1:18" ht="24" customHeight="1" thickBot="1">
      <c r="B28" s="1385"/>
      <c r="C28" s="1221" t="str">
        <f>IF([2]國女單!$M$98=[2]國女單!$O$98,"",([2]國女單!$O$98))</f>
        <v/>
      </c>
      <c r="D28" s="1222"/>
      <c r="E28" s="1221" t="str">
        <f>IF([2]國女單!$M$95=[2]國女單!$O$95,"",([2]國女單!$M$95))</f>
        <v/>
      </c>
      <c r="F28" s="1382"/>
      <c r="G28" s="1191"/>
      <c r="H28" s="1381"/>
      <c r="I28" s="1381"/>
      <c r="J28" s="1129"/>
      <c r="K28" s="1128"/>
      <c r="L28" s="1220" t="s">
        <v>731</v>
      </c>
      <c r="M28" s="1378">
        <v>16</v>
      </c>
      <c r="N28" s="1218" t="str">
        <f>IF([2]國女單!$M$97=[2]國女單!$O$97,"",([2]國女單!$M$97))</f>
        <v/>
      </c>
      <c r="O28" s="1384"/>
      <c r="P28" s="1218" t="str">
        <f>IF([2]國女單!$M$100=[2]國女單!$O$100,"",([2]國女單!$O$100))</f>
        <v/>
      </c>
      <c r="Q28" s="1363"/>
      <c r="R28" s="1077"/>
    </row>
    <row r="29" spans="1:18" ht="24" customHeight="1" thickBot="1">
      <c r="A29" s="1192" t="str">
        <f>[2]國女單!$Y$95</f>
        <v/>
      </c>
      <c r="B29" s="1215"/>
      <c r="C29" s="1192" t="str">
        <f>[2]國女單!$Z$95</f>
        <v/>
      </c>
      <c r="D29" s="1214"/>
      <c r="E29" s="1213" t="str">
        <f>IF([2]國女單!$M$95=[2]國女單!$O$95,"",([2]國女單!$O$95))</f>
        <v/>
      </c>
      <c r="F29" s="1382"/>
      <c r="G29" s="1191">
        <v>13</v>
      </c>
      <c r="H29" s="1381" t="str">
        <f>VLOOKUP(G29,[3]國女單!$A$61:$F$134,4,0)</f>
        <v>臺北市麗山國中</v>
      </c>
      <c r="I29" s="1381" t="str">
        <f>VLOOKUP(G29,[3]國女單!$A$61:$F$134,5,0)</f>
        <v>陳郁玟</v>
      </c>
      <c r="J29" s="1127"/>
      <c r="K29" s="1127"/>
      <c r="L29" s="1212"/>
      <c r="M29" s="1377"/>
      <c r="N29" s="1243" t="str">
        <f>IF([2]國女單!$M$97=[2]國女單!$O$97,"",([2]國女單!$O$97))</f>
        <v/>
      </c>
      <c r="O29" s="1383"/>
      <c r="P29" s="1189" t="str">
        <f>[2]國女單!$Z$97</f>
        <v/>
      </c>
      <c r="Q29" s="1202"/>
      <c r="R29" s="1399" t="str">
        <f>[2]國女單!$Y$97</f>
        <v/>
      </c>
    </row>
    <row r="30" spans="1:18" ht="24" customHeight="1" thickBot="1">
      <c r="B30" s="1200"/>
      <c r="C30" s="1200"/>
      <c r="D30" s="1071"/>
      <c r="E30" s="1071"/>
      <c r="F30" s="1382"/>
      <c r="G30" s="1191"/>
      <c r="H30" s="1381"/>
      <c r="I30" s="1381"/>
      <c r="J30" s="1085" t="s">
        <v>730</v>
      </c>
      <c r="K30" s="1376">
        <v>7</v>
      </c>
      <c r="L30" s="1185" t="str">
        <f>IF([2]國女單!$M$88=[2]國女單!$O$88,"",([2]國女單!$M$88))</f>
        <v/>
      </c>
      <c r="M30" s="1208" t="str">
        <f>[2]國女單!$Y$88</f>
        <v/>
      </c>
      <c r="N30" s="1187"/>
      <c r="O30" s="1153"/>
      <c r="P30" s="1153"/>
      <c r="Q30" s="1202"/>
      <c r="R30" s="1077"/>
    </row>
    <row r="31" spans="1:18" ht="24" customHeight="1" thickBot="1">
      <c r="B31" s="1200"/>
      <c r="C31" s="1200"/>
      <c r="D31" s="1071"/>
      <c r="E31" s="1071"/>
      <c r="F31" s="1382"/>
      <c r="G31" s="1191">
        <v>14</v>
      </c>
      <c r="H31" s="1381" t="str">
        <f>VLOOKUP(G31,[3]國女單!$A$61:$F$134,4,0)</f>
        <v>臺中市明道高中</v>
      </c>
      <c r="I31" s="1381" t="str">
        <f>VLOOKUP(G31,[3]國女單!$A$61:$F$134,5,0)</f>
        <v>江至雅</v>
      </c>
      <c r="J31" s="1081"/>
      <c r="K31" s="1375"/>
      <c r="L31" s="1204" t="str">
        <f>IF([2]國女單!$M$88=[2]國女單!$O$88,"",([2]國女單!$O$88))</f>
        <v/>
      </c>
      <c r="M31" s="1203"/>
      <c r="N31" s="1071"/>
      <c r="O31" s="1153"/>
      <c r="P31" s="1153"/>
      <c r="Q31" s="1202"/>
      <c r="R31" s="1077"/>
    </row>
    <row r="32" spans="1:18" ht="24" customHeight="1" thickBot="1">
      <c r="B32" s="1200"/>
      <c r="C32" s="1200"/>
      <c r="D32" s="1071"/>
      <c r="E32" s="1071"/>
      <c r="F32" s="1380"/>
      <c r="G32" s="1198"/>
      <c r="H32" s="1379"/>
      <c r="I32" s="1379"/>
      <c r="J32" s="1194" t="s">
        <v>729</v>
      </c>
      <c r="K32" s="1193"/>
      <c r="L32" s="1378">
        <v>12</v>
      </c>
      <c r="M32" s="1188" t="str">
        <f>IF([2]國女單!$M$93=[2]國女單!$O$93,"",([2]國女單!$M$93))</f>
        <v/>
      </c>
      <c r="N32" s="1071"/>
      <c r="O32" s="1153"/>
      <c r="P32" s="1153"/>
      <c r="Q32" s="1168"/>
      <c r="R32" s="1167"/>
    </row>
    <row r="33" spans="2:18" ht="24" customHeight="1" thickBot="1">
      <c r="B33" s="1153"/>
      <c r="C33" s="1153"/>
      <c r="D33" s="1071"/>
      <c r="E33" s="1192" t="str">
        <f>[2]國女單!$Z$93</f>
        <v/>
      </c>
      <c r="F33" s="1152"/>
      <c r="G33" s="1191">
        <v>15</v>
      </c>
      <c r="H33" s="1374" t="str">
        <f>VLOOKUP(G33,[3]國女單!$A$61:$F$134,4,0)</f>
        <v>花蓮縣花崗國中</v>
      </c>
      <c r="I33" s="1374" t="str">
        <f>VLOOKUP(G33,[3]國女單!$A$61:$F$134,5,0)</f>
        <v>廖苹宇</v>
      </c>
      <c r="J33" s="1190"/>
      <c r="K33" s="1190"/>
      <c r="L33" s="1377"/>
      <c r="M33" s="1185" t="str">
        <f>IF([2]國女單!$M$93=[2]國女單!$O$93,"",([2]國女單!$O$93))</f>
        <v/>
      </c>
      <c r="N33" s="1189" t="str">
        <f>[2]國女單!$Y$93</f>
        <v/>
      </c>
      <c r="O33" s="1153"/>
      <c r="P33" s="1153"/>
      <c r="Q33" s="1168"/>
      <c r="R33" s="1167"/>
    </row>
    <row r="34" spans="2:18" ht="24" customHeight="1" thickBot="1">
      <c r="B34" s="1153"/>
      <c r="C34" s="1153"/>
      <c r="D34" s="1071"/>
      <c r="E34" s="1071"/>
      <c r="F34" s="1071"/>
      <c r="G34" s="1183"/>
      <c r="H34" s="1374"/>
      <c r="I34" s="1374"/>
      <c r="J34" s="1085" t="s">
        <v>728</v>
      </c>
      <c r="K34" s="1376">
        <v>8</v>
      </c>
      <c r="L34" s="1188" t="str">
        <f>IF([2]國女單!$M$89=[2]國女單!$O$89,"",([2]國女單!$M$89))</f>
        <v/>
      </c>
      <c r="M34" s="1187"/>
      <c r="N34" s="1071"/>
      <c r="O34" s="1153"/>
      <c r="P34" s="1153"/>
      <c r="Q34" s="1168"/>
      <c r="R34" s="1167"/>
    </row>
    <row r="35" spans="2:18" ht="24" customHeight="1" thickBot="1">
      <c r="B35" s="1153"/>
      <c r="C35" s="1153"/>
      <c r="D35" s="1071"/>
      <c r="E35" s="1071"/>
      <c r="F35" s="1071"/>
      <c r="G35" s="1186">
        <v>16</v>
      </c>
      <c r="H35" s="1374" t="str">
        <f>VLOOKUP(G35,[3]國女單!$A$61:$F$134,4,0)</f>
        <v>臺北市南門國中</v>
      </c>
      <c r="I35" s="1374" t="str">
        <f>VLOOKUP(G35,[3]國女單!$A$61:$F$134,5,0)</f>
        <v>蔡育勤</v>
      </c>
      <c r="J35" s="1081"/>
      <c r="K35" s="1375"/>
      <c r="L35" s="1185" t="str">
        <f>IF([2]國女單!$M$89=[2]國女單!$O$89,"",([2]國女單!$O$89))</f>
        <v/>
      </c>
      <c r="M35" s="1184" t="str">
        <f>[2]國女單!$Y$89</f>
        <v/>
      </c>
      <c r="N35" s="1071"/>
      <c r="O35" s="1153"/>
      <c r="P35" s="1153"/>
      <c r="Q35" s="1168"/>
      <c r="R35" s="1167"/>
    </row>
    <row r="36" spans="2:18" ht="24" customHeight="1">
      <c r="B36" s="1153"/>
      <c r="C36" s="1153"/>
      <c r="D36" s="1071"/>
      <c r="E36" s="1071"/>
      <c r="F36" s="1071"/>
      <c r="G36" s="1183"/>
      <c r="H36" s="1374"/>
      <c r="I36" s="1374"/>
      <c r="J36" s="1179"/>
      <c r="K36" s="1071"/>
      <c r="L36" s="1071"/>
      <c r="M36" s="1071"/>
      <c r="N36" s="1071"/>
      <c r="O36" s="1153"/>
      <c r="P36" s="1153"/>
      <c r="Q36" s="1168"/>
      <c r="R36" s="1167"/>
    </row>
  </sheetData>
  <sheetProtection password="CEBE" sheet="1" objects="1" scenarios="1"/>
  <mergeCells count="89">
    <mergeCell ref="P14:P27"/>
    <mergeCell ref="L12:L13"/>
    <mergeCell ref="J20:K20"/>
    <mergeCell ref="J21:K21"/>
    <mergeCell ref="J16:K17"/>
    <mergeCell ref="K22:K23"/>
    <mergeCell ref="K18:K19"/>
    <mergeCell ref="J18:J19"/>
    <mergeCell ref="J22:J23"/>
    <mergeCell ref="J26:J27"/>
    <mergeCell ref="G29:G30"/>
    <mergeCell ref="G25:G26"/>
    <mergeCell ref="G27:G28"/>
    <mergeCell ref="G31:G32"/>
    <mergeCell ref="C14:C27"/>
    <mergeCell ref="H13:H14"/>
    <mergeCell ref="H15:H16"/>
    <mergeCell ref="E14:E27"/>
    <mergeCell ref="H21:H22"/>
    <mergeCell ref="H23:H24"/>
    <mergeCell ref="G33:G34"/>
    <mergeCell ref="G35:G36"/>
    <mergeCell ref="H17:H18"/>
    <mergeCell ref="H19:H20"/>
    <mergeCell ref="H29:H30"/>
    <mergeCell ref="H31:H32"/>
    <mergeCell ref="H33:H34"/>
    <mergeCell ref="H35:H36"/>
    <mergeCell ref="G23:G24"/>
    <mergeCell ref="G17:G18"/>
    <mergeCell ref="Q13:Q28"/>
    <mergeCell ref="L16:L17"/>
    <mergeCell ref="I5:I6"/>
    <mergeCell ref="D14:D27"/>
    <mergeCell ref="G15:G16"/>
    <mergeCell ref="F25:F32"/>
    <mergeCell ref="G13:G14"/>
    <mergeCell ref="J10:J11"/>
    <mergeCell ref="J14:J15"/>
    <mergeCell ref="G19:G20"/>
    <mergeCell ref="B13:B28"/>
    <mergeCell ref="F9:F16"/>
    <mergeCell ref="K26:K27"/>
    <mergeCell ref="I21:I22"/>
    <mergeCell ref="I23:I24"/>
    <mergeCell ref="I19:I20"/>
    <mergeCell ref="G21:G22"/>
    <mergeCell ref="H25:H26"/>
    <mergeCell ref="H27:H28"/>
    <mergeCell ref="G11:G12"/>
    <mergeCell ref="H5:H6"/>
    <mergeCell ref="H7:H8"/>
    <mergeCell ref="H9:H10"/>
    <mergeCell ref="H11:H12"/>
    <mergeCell ref="B2:R3"/>
    <mergeCell ref="M12:M13"/>
    <mergeCell ref="M28:M29"/>
    <mergeCell ref="N14:N27"/>
    <mergeCell ref="O14:O27"/>
    <mergeCell ref="G5:G6"/>
    <mergeCell ref="I9:I10"/>
    <mergeCell ref="I11:I12"/>
    <mergeCell ref="I7:I8"/>
    <mergeCell ref="J24:K25"/>
    <mergeCell ref="G7:G8"/>
    <mergeCell ref="G9:G10"/>
    <mergeCell ref="L24:L25"/>
    <mergeCell ref="L28:L29"/>
    <mergeCell ref="I15:I16"/>
    <mergeCell ref="I13:I14"/>
    <mergeCell ref="I17:I18"/>
    <mergeCell ref="I25:I26"/>
    <mergeCell ref="I35:I36"/>
    <mergeCell ref="L32:L33"/>
    <mergeCell ref="K34:K35"/>
    <mergeCell ref="J6:J7"/>
    <mergeCell ref="J34:J35"/>
    <mergeCell ref="K6:K7"/>
    <mergeCell ref="K14:K15"/>
    <mergeCell ref="L8:L9"/>
    <mergeCell ref="K10:K11"/>
    <mergeCell ref="J8:K9"/>
    <mergeCell ref="K30:K31"/>
    <mergeCell ref="I31:I32"/>
    <mergeCell ref="I27:I28"/>
    <mergeCell ref="J32:K33"/>
    <mergeCell ref="I33:I34"/>
    <mergeCell ref="I29:I30"/>
    <mergeCell ref="J30:J31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"/>
  <dimension ref="A1:AS45"/>
  <sheetViews>
    <sheetView showGridLines="0" workbookViewId="0">
      <selection activeCell="AD31" sqref="AD31:AK31"/>
    </sheetView>
  </sheetViews>
  <sheetFormatPr defaultColWidth="2.625" defaultRowHeight="14.25"/>
  <cols>
    <col min="1" max="1" width="8.5" style="67" customWidth="1"/>
    <col min="2" max="5" width="3.625" style="67" customWidth="1"/>
    <col min="6" max="13" width="1.125" style="67" customWidth="1"/>
    <col min="14" max="45" width="2" style="67" customWidth="1"/>
    <col min="46" max="16384" width="2.625" style="67"/>
  </cols>
  <sheetData>
    <row r="1" spans="1:45" ht="21">
      <c r="A1" s="574" t="s">
        <v>240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574"/>
      <c r="AK1" s="574"/>
      <c r="AL1" s="574"/>
      <c r="AM1" s="574"/>
      <c r="AN1" s="574"/>
      <c r="AO1" s="574"/>
      <c r="AP1" s="574"/>
      <c r="AQ1" s="574"/>
      <c r="AR1" s="574"/>
      <c r="AS1" s="574"/>
    </row>
    <row r="2" spans="1:45" ht="7.9" customHeight="1" thickBot="1"/>
    <row r="3" spans="1:45" ht="7.9" customHeight="1" thickTop="1">
      <c r="A3" s="575" t="s">
        <v>78</v>
      </c>
      <c r="B3" s="68"/>
      <c r="C3" s="69"/>
      <c r="D3" s="69"/>
      <c r="E3" s="70"/>
      <c r="F3" s="577" t="s">
        <v>79</v>
      </c>
      <c r="G3" s="578"/>
      <c r="H3" s="578"/>
      <c r="I3" s="578"/>
      <c r="J3" s="578"/>
      <c r="K3" s="578"/>
      <c r="L3" s="578"/>
      <c r="M3" s="579"/>
      <c r="N3" s="583" t="s">
        <v>80</v>
      </c>
      <c r="O3" s="578"/>
      <c r="P3" s="578"/>
      <c r="Q3" s="578"/>
      <c r="R3" s="578"/>
      <c r="S3" s="578"/>
      <c r="T3" s="578"/>
      <c r="U3" s="579"/>
      <c r="V3" s="583" t="s">
        <v>81</v>
      </c>
      <c r="W3" s="578"/>
      <c r="X3" s="578"/>
      <c r="Y3" s="578"/>
      <c r="Z3" s="578"/>
      <c r="AA3" s="578"/>
      <c r="AB3" s="578"/>
      <c r="AC3" s="579"/>
      <c r="AD3" s="583" t="s">
        <v>82</v>
      </c>
      <c r="AE3" s="578"/>
      <c r="AF3" s="578"/>
      <c r="AG3" s="578"/>
      <c r="AH3" s="578"/>
      <c r="AI3" s="578"/>
      <c r="AJ3" s="578"/>
      <c r="AK3" s="579"/>
      <c r="AL3" s="583" t="s">
        <v>83</v>
      </c>
      <c r="AM3" s="578"/>
      <c r="AN3" s="578"/>
      <c r="AO3" s="578"/>
      <c r="AP3" s="578"/>
      <c r="AQ3" s="578"/>
      <c r="AR3" s="578"/>
      <c r="AS3" s="584"/>
    </row>
    <row r="4" spans="1:45" ht="7.9" customHeight="1">
      <c r="A4" s="576"/>
      <c r="B4" s="71"/>
      <c r="C4" s="586" t="s">
        <v>84</v>
      </c>
      <c r="D4" s="587"/>
      <c r="E4" s="588"/>
      <c r="F4" s="580"/>
      <c r="G4" s="581"/>
      <c r="H4" s="581"/>
      <c r="I4" s="581"/>
      <c r="J4" s="581"/>
      <c r="K4" s="581"/>
      <c r="L4" s="581"/>
      <c r="M4" s="582"/>
      <c r="N4" s="580"/>
      <c r="O4" s="581"/>
      <c r="P4" s="581"/>
      <c r="Q4" s="581"/>
      <c r="R4" s="581"/>
      <c r="S4" s="581"/>
      <c r="T4" s="581"/>
      <c r="U4" s="582"/>
      <c r="V4" s="580"/>
      <c r="W4" s="581"/>
      <c r="X4" s="581"/>
      <c r="Y4" s="581"/>
      <c r="Z4" s="581"/>
      <c r="AA4" s="581"/>
      <c r="AB4" s="581"/>
      <c r="AC4" s="582"/>
      <c r="AD4" s="580"/>
      <c r="AE4" s="581"/>
      <c r="AF4" s="581"/>
      <c r="AG4" s="581"/>
      <c r="AH4" s="581"/>
      <c r="AI4" s="581"/>
      <c r="AJ4" s="581"/>
      <c r="AK4" s="582"/>
      <c r="AL4" s="580"/>
      <c r="AM4" s="581"/>
      <c r="AN4" s="581"/>
      <c r="AO4" s="581"/>
      <c r="AP4" s="581"/>
      <c r="AQ4" s="581"/>
      <c r="AR4" s="581"/>
      <c r="AS4" s="585"/>
    </row>
    <row r="5" spans="1:45" ht="7.9" customHeight="1">
      <c r="A5" s="576"/>
      <c r="B5" s="71"/>
      <c r="C5" s="587"/>
      <c r="D5" s="587"/>
      <c r="E5" s="588"/>
      <c r="F5" s="580"/>
      <c r="G5" s="581"/>
      <c r="H5" s="581"/>
      <c r="I5" s="581"/>
      <c r="J5" s="581"/>
      <c r="K5" s="581"/>
      <c r="L5" s="581"/>
      <c r="M5" s="582"/>
      <c r="N5" s="580"/>
      <c r="O5" s="581"/>
      <c r="P5" s="581"/>
      <c r="Q5" s="581"/>
      <c r="R5" s="581"/>
      <c r="S5" s="581"/>
      <c r="T5" s="581"/>
      <c r="U5" s="582"/>
      <c r="V5" s="580"/>
      <c r="W5" s="581"/>
      <c r="X5" s="581"/>
      <c r="Y5" s="581"/>
      <c r="Z5" s="581"/>
      <c r="AA5" s="581"/>
      <c r="AB5" s="581"/>
      <c r="AC5" s="582"/>
      <c r="AD5" s="580"/>
      <c r="AE5" s="581"/>
      <c r="AF5" s="581"/>
      <c r="AG5" s="581"/>
      <c r="AH5" s="581"/>
      <c r="AI5" s="581"/>
      <c r="AJ5" s="581"/>
      <c r="AK5" s="582"/>
      <c r="AL5" s="580"/>
      <c r="AM5" s="581"/>
      <c r="AN5" s="581"/>
      <c r="AO5" s="581"/>
      <c r="AP5" s="581"/>
      <c r="AQ5" s="581"/>
      <c r="AR5" s="581"/>
      <c r="AS5" s="585"/>
    </row>
    <row r="6" spans="1:45" ht="7.9" customHeight="1">
      <c r="A6" s="576"/>
      <c r="B6" s="589" t="s">
        <v>85</v>
      </c>
      <c r="C6" s="590"/>
      <c r="D6" s="586" t="s">
        <v>86</v>
      </c>
      <c r="E6" s="592"/>
      <c r="F6" s="580"/>
      <c r="G6" s="581"/>
      <c r="H6" s="581"/>
      <c r="I6" s="581"/>
      <c r="J6" s="581"/>
      <c r="K6" s="581"/>
      <c r="L6" s="581"/>
      <c r="M6" s="582"/>
      <c r="N6" s="580"/>
      <c r="O6" s="581"/>
      <c r="P6" s="581"/>
      <c r="Q6" s="581"/>
      <c r="R6" s="581"/>
      <c r="S6" s="581"/>
      <c r="T6" s="581"/>
      <c r="U6" s="582"/>
      <c r="V6" s="580"/>
      <c r="W6" s="581"/>
      <c r="X6" s="581"/>
      <c r="Y6" s="581"/>
      <c r="Z6" s="581"/>
      <c r="AA6" s="581"/>
      <c r="AB6" s="581"/>
      <c r="AC6" s="582"/>
      <c r="AD6" s="580"/>
      <c r="AE6" s="581"/>
      <c r="AF6" s="581"/>
      <c r="AG6" s="581"/>
      <c r="AH6" s="581"/>
      <c r="AI6" s="581"/>
      <c r="AJ6" s="581"/>
      <c r="AK6" s="582"/>
      <c r="AL6" s="580"/>
      <c r="AM6" s="581"/>
      <c r="AN6" s="581"/>
      <c r="AO6" s="581"/>
      <c r="AP6" s="581"/>
      <c r="AQ6" s="581"/>
      <c r="AR6" s="581"/>
      <c r="AS6" s="585"/>
    </row>
    <row r="7" spans="1:45" ht="7.9" customHeight="1">
      <c r="A7" s="576"/>
      <c r="B7" s="591"/>
      <c r="C7" s="590"/>
      <c r="D7" s="590"/>
      <c r="E7" s="592"/>
      <c r="F7" s="580"/>
      <c r="G7" s="581"/>
      <c r="H7" s="581"/>
      <c r="I7" s="581"/>
      <c r="J7" s="581"/>
      <c r="K7" s="581"/>
      <c r="L7" s="581"/>
      <c r="M7" s="582"/>
      <c r="N7" s="580"/>
      <c r="O7" s="581"/>
      <c r="P7" s="581"/>
      <c r="Q7" s="581"/>
      <c r="R7" s="581"/>
      <c r="S7" s="581"/>
      <c r="T7" s="581"/>
      <c r="U7" s="582"/>
      <c r="V7" s="580"/>
      <c r="W7" s="581"/>
      <c r="X7" s="581"/>
      <c r="Y7" s="581"/>
      <c r="Z7" s="581"/>
      <c r="AA7" s="581"/>
      <c r="AB7" s="581"/>
      <c r="AC7" s="582"/>
      <c r="AD7" s="580"/>
      <c r="AE7" s="581"/>
      <c r="AF7" s="581"/>
      <c r="AG7" s="581"/>
      <c r="AH7" s="581"/>
      <c r="AI7" s="581"/>
      <c r="AJ7" s="581"/>
      <c r="AK7" s="582"/>
      <c r="AL7" s="580"/>
      <c r="AM7" s="581"/>
      <c r="AN7" s="581"/>
      <c r="AO7" s="581"/>
      <c r="AP7" s="581"/>
      <c r="AQ7" s="581"/>
      <c r="AR7" s="581"/>
      <c r="AS7" s="585"/>
    </row>
    <row r="8" spans="1:45" ht="7.9" customHeight="1">
      <c r="A8" s="576"/>
      <c r="B8" s="593" t="s">
        <v>87</v>
      </c>
      <c r="C8" s="587"/>
      <c r="D8" s="587"/>
      <c r="E8" s="72"/>
      <c r="F8" s="580"/>
      <c r="G8" s="581"/>
      <c r="H8" s="581"/>
      <c r="I8" s="581"/>
      <c r="J8" s="581"/>
      <c r="K8" s="581"/>
      <c r="L8" s="581"/>
      <c r="M8" s="582"/>
      <c r="N8" s="580"/>
      <c r="O8" s="581"/>
      <c r="P8" s="581"/>
      <c r="Q8" s="581"/>
      <c r="R8" s="581"/>
      <c r="S8" s="581"/>
      <c r="T8" s="581"/>
      <c r="U8" s="582"/>
      <c r="V8" s="580"/>
      <c r="W8" s="581"/>
      <c r="X8" s="581"/>
      <c r="Y8" s="581"/>
      <c r="Z8" s="581"/>
      <c r="AA8" s="581"/>
      <c r="AB8" s="581"/>
      <c r="AC8" s="582"/>
      <c r="AD8" s="580"/>
      <c r="AE8" s="581"/>
      <c r="AF8" s="581"/>
      <c r="AG8" s="581"/>
      <c r="AH8" s="581"/>
      <c r="AI8" s="581"/>
      <c r="AJ8" s="581"/>
      <c r="AK8" s="582"/>
      <c r="AL8" s="580"/>
      <c r="AM8" s="581"/>
      <c r="AN8" s="581"/>
      <c r="AO8" s="581"/>
      <c r="AP8" s="581"/>
      <c r="AQ8" s="581"/>
      <c r="AR8" s="581"/>
      <c r="AS8" s="585"/>
    </row>
    <row r="9" spans="1:45" ht="7.9" customHeight="1">
      <c r="A9" s="576"/>
      <c r="B9" s="594"/>
      <c r="C9" s="587"/>
      <c r="D9" s="587"/>
      <c r="E9" s="72"/>
      <c r="F9" s="580"/>
      <c r="G9" s="581"/>
      <c r="H9" s="581"/>
      <c r="I9" s="581"/>
      <c r="J9" s="581"/>
      <c r="K9" s="581"/>
      <c r="L9" s="581"/>
      <c r="M9" s="582"/>
      <c r="N9" s="580"/>
      <c r="O9" s="581"/>
      <c r="P9" s="581"/>
      <c r="Q9" s="581"/>
      <c r="R9" s="581"/>
      <c r="S9" s="581"/>
      <c r="T9" s="581"/>
      <c r="U9" s="582"/>
      <c r="V9" s="580"/>
      <c r="W9" s="581"/>
      <c r="X9" s="581"/>
      <c r="Y9" s="581"/>
      <c r="Z9" s="581"/>
      <c r="AA9" s="581"/>
      <c r="AB9" s="581"/>
      <c r="AC9" s="582"/>
      <c r="AD9" s="580"/>
      <c r="AE9" s="581"/>
      <c r="AF9" s="581"/>
      <c r="AG9" s="581"/>
      <c r="AH9" s="581"/>
      <c r="AI9" s="581"/>
      <c r="AJ9" s="581"/>
      <c r="AK9" s="582"/>
      <c r="AL9" s="580"/>
      <c r="AM9" s="581"/>
      <c r="AN9" s="581"/>
      <c r="AO9" s="581"/>
      <c r="AP9" s="581"/>
      <c r="AQ9" s="581"/>
      <c r="AR9" s="581"/>
      <c r="AS9" s="585"/>
    </row>
    <row r="10" spans="1:45" ht="7.9" customHeight="1">
      <c r="A10" s="576"/>
      <c r="B10" s="589" t="s">
        <v>88</v>
      </c>
      <c r="C10" s="595"/>
      <c r="D10" s="36"/>
      <c r="E10" s="72"/>
      <c r="F10" s="580"/>
      <c r="G10" s="581"/>
      <c r="H10" s="581"/>
      <c r="I10" s="581"/>
      <c r="J10" s="581"/>
      <c r="K10" s="581"/>
      <c r="L10" s="581"/>
      <c r="M10" s="582"/>
      <c r="N10" s="580"/>
      <c r="O10" s="581"/>
      <c r="P10" s="581"/>
      <c r="Q10" s="581"/>
      <c r="R10" s="581"/>
      <c r="S10" s="581"/>
      <c r="T10" s="581"/>
      <c r="U10" s="582"/>
      <c r="V10" s="580"/>
      <c r="W10" s="581"/>
      <c r="X10" s="581"/>
      <c r="Y10" s="581"/>
      <c r="Z10" s="581"/>
      <c r="AA10" s="581"/>
      <c r="AB10" s="581"/>
      <c r="AC10" s="582"/>
      <c r="AD10" s="580"/>
      <c r="AE10" s="581"/>
      <c r="AF10" s="581"/>
      <c r="AG10" s="581"/>
      <c r="AH10" s="581"/>
      <c r="AI10" s="581"/>
      <c r="AJ10" s="581"/>
      <c r="AK10" s="582"/>
      <c r="AL10" s="580"/>
      <c r="AM10" s="581"/>
      <c r="AN10" s="581"/>
      <c r="AO10" s="581"/>
      <c r="AP10" s="581"/>
      <c r="AQ10" s="581"/>
      <c r="AR10" s="581"/>
      <c r="AS10" s="585"/>
    </row>
    <row r="11" spans="1:45" ht="7.9" customHeight="1">
      <c r="A11" s="576"/>
      <c r="B11" s="596"/>
      <c r="C11" s="595"/>
      <c r="D11" s="36"/>
      <c r="E11" s="72"/>
      <c r="F11" s="580"/>
      <c r="G11" s="581"/>
      <c r="H11" s="581"/>
      <c r="I11" s="581"/>
      <c r="J11" s="581"/>
      <c r="K11" s="581"/>
      <c r="L11" s="581"/>
      <c r="M11" s="582"/>
      <c r="N11" s="580"/>
      <c r="O11" s="581"/>
      <c r="P11" s="581"/>
      <c r="Q11" s="581"/>
      <c r="R11" s="581"/>
      <c r="S11" s="581"/>
      <c r="T11" s="581"/>
      <c r="U11" s="582"/>
      <c r="V11" s="580"/>
      <c r="W11" s="581"/>
      <c r="X11" s="581"/>
      <c r="Y11" s="581"/>
      <c r="Z11" s="581"/>
      <c r="AA11" s="581"/>
      <c r="AB11" s="581"/>
      <c r="AC11" s="582"/>
      <c r="AD11" s="580"/>
      <c r="AE11" s="581"/>
      <c r="AF11" s="581"/>
      <c r="AG11" s="581"/>
      <c r="AH11" s="581"/>
      <c r="AI11" s="581"/>
      <c r="AJ11" s="581"/>
      <c r="AK11" s="582"/>
      <c r="AL11" s="580"/>
      <c r="AM11" s="581"/>
      <c r="AN11" s="581"/>
      <c r="AO11" s="581"/>
      <c r="AP11" s="581"/>
      <c r="AQ11" s="581"/>
      <c r="AR11" s="581"/>
      <c r="AS11" s="585"/>
    </row>
    <row r="12" spans="1:45" ht="7.9" customHeight="1">
      <c r="A12" s="576"/>
      <c r="B12" s="597" t="s">
        <v>89</v>
      </c>
      <c r="C12" s="598"/>
      <c r="D12" s="598"/>
      <c r="E12" s="72"/>
      <c r="F12" s="580"/>
      <c r="G12" s="581"/>
      <c r="H12" s="581"/>
      <c r="I12" s="581"/>
      <c r="J12" s="581"/>
      <c r="K12" s="581"/>
      <c r="L12" s="581"/>
      <c r="M12" s="582"/>
      <c r="N12" s="580"/>
      <c r="O12" s="581"/>
      <c r="P12" s="581"/>
      <c r="Q12" s="581"/>
      <c r="R12" s="581"/>
      <c r="S12" s="581"/>
      <c r="T12" s="581"/>
      <c r="U12" s="582"/>
      <c r="V12" s="580"/>
      <c r="W12" s="581"/>
      <c r="X12" s="581"/>
      <c r="Y12" s="581"/>
      <c r="Z12" s="581"/>
      <c r="AA12" s="581"/>
      <c r="AB12" s="581"/>
      <c r="AC12" s="582"/>
      <c r="AD12" s="580"/>
      <c r="AE12" s="581"/>
      <c r="AF12" s="581"/>
      <c r="AG12" s="581"/>
      <c r="AH12" s="581"/>
      <c r="AI12" s="581"/>
      <c r="AJ12" s="581"/>
      <c r="AK12" s="582"/>
      <c r="AL12" s="580"/>
      <c r="AM12" s="581"/>
      <c r="AN12" s="581"/>
      <c r="AO12" s="581"/>
      <c r="AP12" s="581"/>
      <c r="AQ12" s="581"/>
      <c r="AR12" s="581"/>
      <c r="AS12" s="585"/>
    </row>
    <row r="13" spans="1:45" ht="7.9" customHeight="1">
      <c r="A13" s="576"/>
      <c r="B13" s="597"/>
      <c r="C13" s="598"/>
      <c r="D13" s="598"/>
      <c r="E13" s="72"/>
      <c r="F13" s="580"/>
      <c r="G13" s="581"/>
      <c r="H13" s="581"/>
      <c r="I13" s="581"/>
      <c r="J13" s="581"/>
      <c r="K13" s="581"/>
      <c r="L13" s="581"/>
      <c r="M13" s="582"/>
      <c r="N13" s="580"/>
      <c r="O13" s="581"/>
      <c r="P13" s="581"/>
      <c r="Q13" s="581"/>
      <c r="R13" s="581"/>
      <c r="S13" s="581"/>
      <c r="T13" s="581"/>
      <c r="U13" s="582"/>
      <c r="V13" s="580"/>
      <c r="W13" s="581"/>
      <c r="X13" s="581"/>
      <c r="Y13" s="581"/>
      <c r="Z13" s="581"/>
      <c r="AA13" s="581"/>
      <c r="AB13" s="581"/>
      <c r="AC13" s="582"/>
      <c r="AD13" s="580"/>
      <c r="AE13" s="581"/>
      <c r="AF13" s="581"/>
      <c r="AG13" s="581"/>
      <c r="AH13" s="581"/>
      <c r="AI13" s="581"/>
      <c r="AJ13" s="581"/>
      <c r="AK13" s="582"/>
      <c r="AL13" s="580"/>
      <c r="AM13" s="581"/>
      <c r="AN13" s="581"/>
      <c r="AO13" s="581"/>
      <c r="AP13" s="581"/>
      <c r="AQ13" s="581"/>
      <c r="AR13" s="581"/>
      <c r="AS13" s="585"/>
    </row>
    <row r="14" spans="1:45" ht="7.9" customHeight="1" thickBot="1">
      <c r="A14" s="576"/>
      <c r="B14" s="599"/>
      <c r="C14" s="600"/>
      <c r="D14" s="600"/>
      <c r="E14" s="73"/>
      <c r="F14" s="580"/>
      <c r="G14" s="581"/>
      <c r="H14" s="581"/>
      <c r="I14" s="581"/>
      <c r="J14" s="581"/>
      <c r="K14" s="581"/>
      <c r="L14" s="581"/>
      <c r="M14" s="582"/>
      <c r="N14" s="580"/>
      <c r="O14" s="581"/>
      <c r="P14" s="581"/>
      <c r="Q14" s="581"/>
      <c r="R14" s="581"/>
      <c r="S14" s="581"/>
      <c r="T14" s="581"/>
      <c r="U14" s="582"/>
      <c r="V14" s="580"/>
      <c r="W14" s="581"/>
      <c r="X14" s="581"/>
      <c r="Y14" s="581"/>
      <c r="Z14" s="581"/>
      <c r="AA14" s="581"/>
      <c r="AB14" s="581"/>
      <c r="AC14" s="582"/>
      <c r="AD14" s="580"/>
      <c r="AE14" s="581"/>
      <c r="AF14" s="581"/>
      <c r="AG14" s="581"/>
      <c r="AH14" s="581"/>
      <c r="AI14" s="581"/>
      <c r="AJ14" s="581"/>
      <c r="AK14" s="582"/>
      <c r="AL14" s="580"/>
      <c r="AM14" s="581"/>
      <c r="AN14" s="581"/>
      <c r="AO14" s="581"/>
      <c r="AP14" s="581"/>
      <c r="AQ14" s="581"/>
      <c r="AR14" s="581"/>
      <c r="AS14" s="585"/>
    </row>
    <row r="15" spans="1:45" ht="21.95" customHeight="1">
      <c r="A15" s="601" t="s">
        <v>242</v>
      </c>
      <c r="B15" s="515">
        <v>0.33333333333333331</v>
      </c>
      <c r="C15" s="516"/>
      <c r="D15" s="516"/>
      <c r="E15" s="516"/>
      <c r="F15" s="569" t="s">
        <v>90</v>
      </c>
      <c r="G15" s="569"/>
      <c r="H15" s="569"/>
      <c r="I15" s="569"/>
      <c r="J15" s="570"/>
      <c r="K15" s="570"/>
      <c r="L15" s="570"/>
      <c r="M15" s="570"/>
      <c r="N15" s="571"/>
      <c r="O15" s="571"/>
      <c r="P15" s="571"/>
      <c r="Q15" s="571"/>
      <c r="R15" s="572"/>
      <c r="S15" s="572"/>
      <c r="T15" s="572"/>
      <c r="U15" s="572"/>
      <c r="V15" s="571"/>
      <c r="W15" s="571"/>
      <c r="X15" s="571"/>
      <c r="Y15" s="571"/>
      <c r="Z15" s="572"/>
      <c r="AA15" s="572"/>
      <c r="AB15" s="572"/>
      <c r="AC15" s="572"/>
      <c r="AD15" s="571" t="s">
        <v>293</v>
      </c>
      <c r="AE15" s="571"/>
      <c r="AF15" s="571"/>
      <c r="AG15" s="571"/>
      <c r="AH15" s="572"/>
      <c r="AI15" s="572"/>
      <c r="AJ15" s="572"/>
      <c r="AK15" s="572"/>
      <c r="AL15" s="571"/>
      <c r="AM15" s="571"/>
      <c r="AN15" s="571"/>
      <c r="AO15" s="571"/>
      <c r="AP15" s="572"/>
      <c r="AQ15" s="572"/>
      <c r="AR15" s="572"/>
      <c r="AS15" s="573"/>
    </row>
    <row r="16" spans="1:45" ht="21.95" customHeight="1">
      <c r="A16" s="602"/>
      <c r="B16" s="519">
        <v>0.375</v>
      </c>
      <c r="C16" s="520"/>
      <c r="D16" s="520"/>
      <c r="E16" s="520"/>
      <c r="F16" s="517" t="s">
        <v>90</v>
      </c>
      <c r="G16" s="517"/>
      <c r="H16" s="517"/>
      <c r="I16" s="517"/>
      <c r="J16" s="518"/>
      <c r="K16" s="518"/>
      <c r="L16" s="518"/>
      <c r="M16" s="518"/>
      <c r="N16" s="504"/>
      <c r="O16" s="504"/>
      <c r="P16" s="504"/>
      <c r="Q16" s="504"/>
      <c r="R16" s="505"/>
      <c r="S16" s="505"/>
      <c r="T16" s="505"/>
      <c r="U16" s="505"/>
      <c r="V16" s="504" t="s">
        <v>296</v>
      </c>
      <c r="W16" s="504"/>
      <c r="X16" s="504"/>
      <c r="Y16" s="504"/>
      <c r="Z16" s="505"/>
      <c r="AA16" s="505"/>
      <c r="AB16" s="505"/>
      <c r="AC16" s="505"/>
      <c r="AD16" s="504" t="s">
        <v>294</v>
      </c>
      <c r="AE16" s="504"/>
      <c r="AF16" s="504"/>
      <c r="AG16" s="504"/>
      <c r="AH16" s="505"/>
      <c r="AI16" s="505"/>
      <c r="AJ16" s="505"/>
      <c r="AK16" s="505"/>
      <c r="AL16" s="504" t="s">
        <v>295</v>
      </c>
      <c r="AM16" s="504"/>
      <c r="AN16" s="504"/>
      <c r="AO16" s="504"/>
      <c r="AP16" s="505"/>
      <c r="AQ16" s="505"/>
      <c r="AR16" s="505"/>
      <c r="AS16" s="506"/>
    </row>
    <row r="17" spans="1:45" ht="21.95" customHeight="1">
      <c r="A17" s="602"/>
      <c r="B17" s="519">
        <v>0.4375</v>
      </c>
      <c r="C17" s="520"/>
      <c r="D17" s="520"/>
      <c r="E17" s="520"/>
      <c r="F17" s="517" t="s">
        <v>90</v>
      </c>
      <c r="G17" s="517"/>
      <c r="H17" s="517"/>
      <c r="I17" s="517"/>
      <c r="J17" s="518"/>
      <c r="K17" s="518"/>
      <c r="L17" s="518"/>
      <c r="M17" s="518"/>
      <c r="N17" s="504" t="s">
        <v>297</v>
      </c>
      <c r="O17" s="504"/>
      <c r="P17" s="504"/>
      <c r="Q17" s="504"/>
      <c r="R17" s="505"/>
      <c r="S17" s="505"/>
      <c r="T17" s="505"/>
      <c r="U17" s="505"/>
      <c r="V17" s="504"/>
      <c r="W17" s="504"/>
      <c r="X17" s="504"/>
      <c r="Y17" s="504"/>
      <c r="Z17" s="505"/>
      <c r="AA17" s="505"/>
      <c r="AB17" s="505"/>
      <c r="AC17" s="505"/>
      <c r="AD17" s="504"/>
      <c r="AE17" s="504"/>
      <c r="AF17" s="504"/>
      <c r="AG17" s="504"/>
      <c r="AH17" s="505"/>
      <c r="AI17" s="505"/>
      <c r="AJ17" s="505"/>
      <c r="AK17" s="505"/>
      <c r="AL17" s="504"/>
      <c r="AM17" s="504"/>
      <c r="AN17" s="504"/>
      <c r="AO17" s="504"/>
      <c r="AP17" s="505"/>
      <c r="AQ17" s="505"/>
      <c r="AR17" s="505"/>
      <c r="AS17" s="506"/>
    </row>
    <row r="18" spans="1:45" ht="21.95" customHeight="1">
      <c r="A18" s="602"/>
      <c r="B18" s="519">
        <v>0.5</v>
      </c>
      <c r="C18" s="520"/>
      <c r="D18" s="520"/>
      <c r="E18" s="520"/>
      <c r="F18" s="517" t="s">
        <v>90</v>
      </c>
      <c r="G18" s="517"/>
      <c r="H18" s="517"/>
      <c r="I18" s="517"/>
      <c r="J18" s="518"/>
      <c r="K18" s="518"/>
      <c r="L18" s="518"/>
      <c r="M18" s="518"/>
      <c r="N18" s="563"/>
      <c r="O18" s="563"/>
      <c r="P18" s="563"/>
      <c r="Q18" s="563"/>
      <c r="R18" s="564"/>
      <c r="S18" s="564"/>
      <c r="T18" s="564"/>
      <c r="U18" s="564"/>
      <c r="V18" s="504" t="s">
        <v>298</v>
      </c>
      <c r="W18" s="504"/>
      <c r="X18" s="504"/>
      <c r="Y18" s="504"/>
      <c r="Z18" s="505"/>
      <c r="AA18" s="505"/>
      <c r="AB18" s="505"/>
      <c r="AC18" s="505"/>
      <c r="AD18" s="504" t="s">
        <v>299</v>
      </c>
      <c r="AE18" s="504"/>
      <c r="AF18" s="504"/>
      <c r="AG18" s="504"/>
      <c r="AH18" s="505"/>
      <c r="AI18" s="505"/>
      <c r="AJ18" s="505"/>
      <c r="AK18" s="505"/>
      <c r="AL18" s="504" t="s">
        <v>300</v>
      </c>
      <c r="AM18" s="504"/>
      <c r="AN18" s="504"/>
      <c r="AO18" s="504"/>
      <c r="AP18" s="505"/>
      <c r="AQ18" s="505"/>
      <c r="AR18" s="505"/>
      <c r="AS18" s="506"/>
    </row>
    <row r="19" spans="1:45" ht="21.95" customHeight="1">
      <c r="A19" s="602"/>
      <c r="B19" s="526">
        <v>0.5625</v>
      </c>
      <c r="C19" s="527"/>
      <c r="D19" s="527"/>
      <c r="E19" s="527"/>
      <c r="F19" s="567" t="s">
        <v>90</v>
      </c>
      <c r="G19" s="567"/>
      <c r="H19" s="567"/>
      <c r="I19" s="567"/>
      <c r="J19" s="568"/>
      <c r="K19" s="568"/>
      <c r="L19" s="568"/>
      <c r="M19" s="568"/>
      <c r="N19" s="563" t="s">
        <v>302</v>
      </c>
      <c r="O19" s="563"/>
      <c r="P19" s="563"/>
      <c r="Q19" s="563"/>
      <c r="R19" s="564"/>
      <c r="S19" s="564"/>
      <c r="T19" s="564"/>
      <c r="U19" s="564"/>
      <c r="V19" s="563"/>
      <c r="W19" s="563"/>
      <c r="X19" s="563"/>
      <c r="Y19" s="563"/>
      <c r="Z19" s="564"/>
      <c r="AA19" s="564"/>
      <c r="AB19" s="564"/>
      <c r="AC19" s="564"/>
      <c r="AD19" s="563" t="s">
        <v>301</v>
      </c>
      <c r="AE19" s="563"/>
      <c r="AF19" s="563"/>
      <c r="AG19" s="563"/>
      <c r="AH19" s="564"/>
      <c r="AI19" s="564"/>
      <c r="AJ19" s="564"/>
      <c r="AK19" s="564"/>
      <c r="AL19" s="563"/>
      <c r="AM19" s="563"/>
      <c r="AN19" s="563"/>
      <c r="AO19" s="563"/>
      <c r="AP19" s="564"/>
      <c r="AQ19" s="564"/>
      <c r="AR19" s="564"/>
      <c r="AS19" s="565"/>
    </row>
    <row r="20" spans="1:45" ht="21.95" customHeight="1">
      <c r="A20" s="602"/>
      <c r="B20" s="526">
        <v>0.625</v>
      </c>
      <c r="C20" s="527"/>
      <c r="D20" s="527"/>
      <c r="E20" s="527"/>
      <c r="F20" s="567" t="s">
        <v>90</v>
      </c>
      <c r="G20" s="567"/>
      <c r="H20" s="567"/>
      <c r="I20" s="567"/>
      <c r="J20" s="568"/>
      <c r="K20" s="568"/>
      <c r="L20" s="568"/>
      <c r="M20" s="568"/>
      <c r="N20" s="563" t="s">
        <v>299</v>
      </c>
      <c r="O20" s="563"/>
      <c r="P20" s="563"/>
      <c r="Q20" s="563"/>
      <c r="R20" s="564"/>
      <c r="S20" s="564"/>
      <c r="T20" s="564"/>
      <c r="U20" s="564"/>
      <c r="V20" s="563"/>
      <c r="W20" s="563"/>
      <c r="X20" s="563"/>
      <c r="Y20" s="563"/>
      <c r="Z20" s="564"/>
      <c r="AA20" s="564"/>
      <c r="AB20" s="564"/>
      <c r="AC20" s="564"/>
      <c r="AD20" s="563"/>
      <c r="AE20" s="563"/>
      <c r="AF20" s="563"/>
      <c r="AG20" s="563"/>
      <c r="AH20" s="564"/>
      <c r="AI20" s="564"/>
      <c r="AJ20" s="564"/>
      <c r="AK20" s="564"/>
      <c r="AL20" s="563" t="s">
        <v>303</v>
      </c>
      <c r="AM20" s="563"/>
      <c r="AN20" s="563"/>
      <c r="AO20" s="563"/>
      <c r="AP20" s="564"/>
      <c r="AQ20" s="564"/>
      <c r="AR20" s="564"/>
      <c r="AS20" s="565"/>
    </row>
    <row r="21" spans="1:45" ht="21.95" customHeight="1">
      <c r="A21" s="602"/>
      <c r="B21" s="537">
        <v>0.6875</v>
      </c>
      <c r="C21" s="538"/>
      <c r="D21" s="538"/>
      <c r="E21" s="539"/>
      <c r="F21" s="567" t="s">
        <v>90</v>
      </c>
      <c r="G21" s="567"/>
      <c r="H21" s="567"/>
      <c r="I21" s="567"/>
      <c r="J21" s="568"/>
      <c r="K21" s="568"/>
      <c r="L21" s="568"/>
      <c r="M21" s="568"/>
      <c r="N21" s="563"/>
      <c r="O21" s="563"/>
      <c r="P21" s="563"/>
      <c r="Q21" s="563"/>
      <c r="R21" s="564"/>
      <c r="S21" s="564"/>
      <c r="T21" s="564"/>
      <c r="U21" s="564"/>
      <c r="V21" s="563" t="s">
        <v>304</v>
      </c>
      <c r="W21" s="563"/>
      <c r="X21" s="563"/>
      <c r="Y21" s="563"/>
      <c r="Z21" s="564"/>
      <c r="AA21" s="564"/>
      <c r="AB21" s="564"/>
      <c r="AC21" s="564"/>
      <c r="AD21" s="563"/>
      <c r="AE21" s="563"/>
      <c r="AF21" s="563"/>
      <c r="AG21" s="563"/>
      <c r="AH21" s="564"/>
      <c r="AI21" s="564"/>
      <c r="AJ21" s="564"/>
      <c r="AK21" s="564"/>
      <c r="AL21" s="563"/>
      <c r="AM21" s="563"/>
      <c r="AN21" s="563"/>
      <c r="AO21" s="563"/>
      <c r="AP21" s="564"/>
      <c r="AQ21" s="564"/>
      <c r="AR21" s="564"/>
      <c r="AS21" s="565"/>
    </row>
    <row r="22" spans="1:45" ht="21.95" customHeight="1">
      <c r="A22" s="602"/>
      <c r="B22" s="540"/>
      <c r="C22" s="541"/>
      <c r="D22" s="541"/>
      <c r="E22" s="542"/>
      <c r="F22" s="528" t="s">
        <v>91</v>
      </c>
      <c r="G22" s="528"/>
      <c r="H22" s="528"/>
      <c r="I22" s="528"/>
      <c r="J22" s="529"/>
      <c r="K22" s="529"/>
      <c r="L22" s="529"/>
      <c r="M22" s="529"/>
      <c r="N22" s="559"/>
      <c r="O22" s="559"/>
      <c r="P22" s="559"/>
      <c r="Q22" s="559"/>
      <c r="R22" s="560"/>
      <c r="S22" s="560"/>
      <c r="T22" s="560"/>
      <c r="U22" s="560"/>
      <c r="V22" s="559"/>
      <c r="W22" s="559"/>
      <c r="X22" s="559"/>
      <c r="Y22" s="559"/>
      <c r="Z22" s="560"/>
      <c r="AA22" s="560"/>
      <c r="AB22" s="560"/>
      <c r="AC22" s="560"/>
      <c r="AD22" s="559" t="s">
        <v>318</v>
      </c>
      <c r="AE22" s="559"/>
      <c r="AF22" s="559"/>
      <c r="AG22" s="559"/>
      <c r="AH22" s="560"/>
      <c r="AI22" s="560"/>
      <c r="AJ22" s="560"/>
      <c r="AK22" s="560"/>
      <c r="AL22" s="559"/>
      <c r="AM22" s="559"/>
      <c r="AN22" s="559"/>
      <c r="AO22" s="559"/>
      <c r="AP22" s="560"/>
      <c r="AQ22" s="560"/>
      <c r="AR22" s="560"/>
      <c r="AS22" s="566"/>
    </row>
    <row r="23" spans="1:45" ht="21.95" customHeight="1" thickBot="1">
      <c r="A23" s="602"/>
      <c r="B23" s="526">
        <v>0.75</v>
      </c>
      <c r="C23" s="527"/>
      <c r="D23" s="527"/>
      <c r="E23" s="527"/>
      <c r="F23" s="567" t="s">
        <v>90</v>
      </c>
      <c r="G23" s="567"/>
      <c r="H23" s="567"/>
      <c r="I23" s="567"/>
      <c r="J23" s="568"/>
      <c r="K23" s="568"/>
      <c r="L23" s="568"/>
      <c r="M23" s="568"/>
      <c r="N23" s="563" t="s">
        <v>305</v>
      </c>
      <c r="O23" s="563"/>
      <c r="P23" s="563"/>
      <c r="Q23" s="563"/>
      <c r="R23" s="564"/>
      <c r="S23" s="564"/>
      <c r="T23" s="564"/>
      <c r="U23" s="564"/>
      <c r="V23" s="563"/>
      <c r="W23" s="563"/>
      <c r="X23" s="563"/>
      <c r="Y23" s="563"/>
      <c r="Z23" s="564"/>
      <c r="AA23" s="564"/>
      <c r="AB23" s="564"/>
      <c r="AC23" s="564"/>
      <c r="AD23" s="563" t="s">
        <v>306</v>
      </c>
      <c r="AE23" s="563"/>
      <c r="AF23" s="563"/>
      <c r="AG23" s="563"/>
      <c r="AH23" s="564"/>
      <c r="AI23" s="564"/>
      <c r="AJ23" s="564"/>
      <c r="AK23" s="564"/>
      <c r="AL23" s="563" t="s">
        <v>305</v>
      </c>
      <c r="AM23" s="563"/>
      <c r="AN23" s="563"/>
      <c r="AO23" s="563"/>
      <c r="AP23" s="564"/>
      <c r="AQ23" s="564"/>
      <c r="AR23" s="564"/>
      <c r="AS23" s="565"/>
    </row>
    <row r="24" spans="1:45" ht="21.95" customHeight="1">
      <c r="A24" s="512" t="s">
        <v>243</v>
      </c>
      <c r="B24" s="515">
        <v>0.33333333333333331</v>
      </c>
      <c r="C24" s="516"/>
      <c r="D24" s="516"/>
      <c r="E24" s="516"/>
      <c r="F24" s="547" t="s">
        <v>92</v>
      </c>
      <c r="G24" s="547"/>
      <c r="H24" s="547"/>
      <c r="I24" s="547"/>
      <c r="J24" s="548"/>
      <c r="K24" s="548"/>
      <c r="L24" s="548"/>
      <c r="M24" s="548"/>
      <c r="N24" s="549"/>
      <c r="O24" s="549"/>
      <c r="P24" s="549"/>
      <c r="Q24" s="549"/>
      <c r="R24" s="550"/>
      <c r="S24" s="550"/>
      <c r="T24" s="550"/>
      <c r="U24" s="550"/>
      <c r="V24" s="556" t="s">
        <v>307</v>
      </c>
      <c r="W24" s="556"/>
      <c r="X24" s="556"/>
      <c r="Y24" s="556"/>
      <c r="Z24" s="557"/>
      <c r="AA24" s="557"/>
      <c r="AB24" s="557"/>
      <c r="AC24" s="557"/>
      <c r="AD24" s="556" t="s">
        <v>308</v>
      </c>
      <c r="AE24" s="556"/>
      <c r="AF24" s="556"/>
      <c r="AG24" s="556"/>
      <c r="AH24" s="557"/>
      <c r="AI24" s="557"/>
      <c r="AJ24" s="557"/>
      <c r="AK24" s="557"/>
      <c r="AL24" s="556" t="s">
        <v>307</v>
      </c>
      <c r="AM24" s="556"/>
      <c r="AN24" s="556"/>
      <c r="AO24" s="556"/>
      <c r="AP24" s="557"/>
      <c r="AQ24" s="557"/>
      <c r="AR24" s="557"/>
      <c r="AS24" s="558"/>
    </row>
    <row r="25" spans="1:45" ht="21.95" customHeight="1">
      <c r="A25" s="545"/>
      <c r="B25" s="537">
        <v>0.39583333333333331</v>
      </c>
      <c r="C25" s="538"/>
      <c r="D25" s="538"/>
      <c r="E25" s="539"/>
      <c r="F25" s="535" t="s">
        <v>92</v>
      </c>
      <c r="G25" s="535"/>
      <c r="H25" s="535"/>
      <c r="I25" s="535"/>
      <c r="J25" s="536"/>
      <c r="K25" s="536"/>
      <c r="L25" s="536"/>
      <c r="M25" s="536"/>
      <c r="N25" s="559" t="s">
        <v>307</v>
      </c>
      <c r="O25" s="559"/>
      <c r="P25" s="559"/>
      <c r="Q25" s="559"/>
      <c r="R25" s="560"/>
      <c r="S25" s="560"/>
      <c r="T25" s="560"/>
      <c r="U25" s="560"/>
      <c r="V25" s="532"/>
      <c r="W25" s="532"/>
      <c r="X25" s="532"/>
      <c r="Y25" s="532"/>
      <c r="Z25" s="533"/>
      <c r="AA25" s="533"/>
      <c r="AB25" s="533"/>
      <c r="AC25" s="533"/>
      <c r="AD25" s="561"/>
      <c r="AE25" s="561"/>
      <c r="AF25" s="561"/>
      <c r="AG25" s="561"/>
      <c r="AH25" s="562"/>
      <c r="AI25" s="562"/>
      <c r="AJ25" s="562"/>
      <c r="AK25" s="562"/>
      <c r="AL25" s="532" t="s">
        <v>309</v>
      </c>
      <c r="AM25" s="532"/>
      <c r="AN25" s="532"/>
      <c r="AO25" s="532"/>
      <c r="AP25" s="533"/>
      <c r="AQ25" s="533"/>
      <c r="AR25" s="533"/>
      <c r="AS25" s="534"/>
    </row>
    <row r="26" spans="1:45" ht="21.95" customHeight="1">
      <c r="A26" s="545"/>
      <c r="B26" s="537">
        <v>0.45833333333333331</v>
      </c>
      <c r="C26" s="538"/>
      <c r="D26" s="538"/>
      <c r="E26" s="539"/>
      <c r="F26" s="535" t="s">
        <v>92</v>
      </c>
      <c r="G26" s="535"/>
      <c r="H26" s="535"/>
      <c r="I26" s="535"/>
      <c r="J26" s="536"/>
      <c r="K26" s="536"/>
      <c r="L26" s="536"/>
      <c r="M26" s="536"/>
      <c r="N26" s="532" t="s">
        <v>309</v>
      </c>
      <c r="O26" s="532"/>
      <c r="P26" s="532"/>
      <c r="Q26" s="532"/>
      <c r="R26" s="533"/>
      <c r="S26" s="533"/>
      <c r="T26" s="533"/>
      <c r="U26" s="533"/>
      <c r="V26" s="523"/>
      <c r="W26" s="530"/>
      <c r="X26" s="530"/>
      <c r="Y26" s="530"/>
      <c r="Z26" s="530"/>
      <c r="AA26" s="530"/>
      <c r="AB26" s="530"/>
      <c r="AC26" s="531"/>
      <c r="AD26" s="521" t="s">
        <v>310</v>
      </c>
      <c r="AE26" s="521"/>
      <c r="AF26" s="521"/>
      <c r="AG26" s="521"/>
      <c r="AH26" s="522"/>
      <c r="AI26" s="522"/>
      <c r="AJ26" s="522"/>
      <c r="AK26" s="522"/>
      <c r="AL26" s="532"/>
      <c r="AM26" s="532"/>
      <c r="AN26" s="532"/>
      <c r="AO26" s="532"/>
      <c r="AP26" s="533"/>
      <c r="AQ26" s="533"/>
      <c r="AR26" s="533"/>
      <c r="AS26" s="534"/>
    </row>
    <row r="27" spans="1:45" ht="21.95" customHeight="1">
      <c r="A27" s="545"/>
      <c r="B27" s="537">
        <v>0.54166666666666663</v>
      </c>
      <c r="C27" s="538"/>
      <c r="D27" s="538"/>
      <c r="E27" s="539"/>
      <c r="F27" s="543" t="s">
        <v>90</v>
      </c>
      <c r="G27" s="543"/>
      <c r="H27" s="543"/>
      <c r="I27" s="543"/>
      <c r="J27" s="544"/>
      <c r="K27" s="544"/>
      <c r="L27" s="544"/>
      <c r="M27" s="544"/>
      <c r="N27" s="509" t="s">
        <v>260</v>
      </c>
      <c r="O27" s="509"/>
      <c r="P27" s="509"/>
      <c r="Q27" s="509"/>
      <c r="R27" s="510"/>
      <c r="S27" s="510"/>
      <c r="T27" s="510"/>
      <c r="U27" s="510"/>
      <c r="V27" s="509" t="s">
        <v>311</v>
      </c>
      <c r="W27" s="509"/>
      <c r="X27" s="509"/>
      <c r="Y27" s="509"/>
      <c r="Z27" s="510"/>
      <c r="AA27" s="510"/>
      <c r="AB27" s="510"/>
      <c r="AC27" s="510"/>
      <c r="AD27" s="504" t="s">
        <v>261</v>
      </c>
      <c r="AE27" s="504"/>
      <c r="AF27" s="504"/>
      <c r="AG27" s="504"/>
      <c r="AH27" s="505"/>
      <c r="AI27" s="505"/>
      <c r="AJ27" s="505"/>
      <c r="AK27" s="505"/>
      <c r="AL27" s="509" t="s">
        <v>260</v>
      </c>
      <c r="AM27" s="509"/>
      <c r="AN27" s="509"/>
      <c r="AO27" s="509"/>
      <c r="AP27" s="510"/>
      <c r="AQ27" s="510"/>
      <c r="AR27" s="510"/>
      <c r="AS27" s="511"/>
    </row>
    <row r="28" spans="1:45" ht="21.95" customHeight="1">
      <c r="A28" s="545"/>
      <c r="B28" s="540"/>
      <c r="C28" s="541"/>
      <c r="D28" s="541"/>
      <c r="E28" s="542"/>
      <c r="F28" s="535" t="s">
        <v>92</v>
      </c>
      <c r="G28" s="535"/>
      <c r="H28" s="535"/>
      <c r="I28" s="535"/>
      <c r="J28" s="536"/>
      <c r="K28" s="536"/>
      <c r="L28" s="536"/>
      <c r="M28" s="536"/>
      <c r="N28" s="532"/>
      <c r="O28" s="532"/>
      <c r="P28" s="532"/>
      <c r="Q28" s="532"/>
      <c r="R28" s="533"/>
      <c r="S28" s="533"/>
      <c r="T28" s="533"/>
      <c r="U28" s="533"/>
      <c r="V28" s="523"/>
      <c r="W28" s="530"/>
      <c r="X28" s="530"/>
      <c r="Y28" s="530"/>
      <c r="Z28" s="530"/>
      <c r="AA28" s="530"/>
      <c r="AB28" s="530"/>
      <c r="AC28" s="531"/>
      <c r="AD28" s="521"/>
      <c r="AE28" s="521"/>
      <c r="AF28" s="521"/>
      <c r="AG28" s="521"/>
      <c r="AH28" s="522"/>
      <c r="AI28" s="522"/>
      <c r="AJ28" s="522"/>
      <c r="AK28" s="522"/>
      <c r="AL28" s="532" t="s">
        <v>312</v>
      </c>
      <c r="AM28" s="532"/>
      <c r="AN28" s="532"/>
      <c r="AO28" s="532"/>
      <c r="AP28" s="533"/>
      <c r="AQ28" s="533"/>
      <c r="AR28" s="533"/>
      <c r="AS28" s="534"/>
    </row>
    <row r="29" spans="1:45" ht="21.95" customHeight="1">
      <c r="A29" s="545"/>
      <c r="B29" s="519">
        <v>0.625</v>
      </c>
      <c r="C29" s="520"/>
      <c r="D29" s="520"/>
      <c r="E29" s="520"/>
      <c r="F29" s="535" t="s">
        <v>92</v>
      </c>
      <c r="G29" s="535"/>
      <c r="H29" s="535"/>
      <c r="I29" s="535"/>
      <c r="J29" s="536"/>
      <c r="K29" s="536"/>
      <c r="L29" s="536"/>
      <c r="M29" s="536"/>
      <c r="N29" s="532" t="s">
        <v>312</v>
      </c>
      <c r="O29" s="532"/>
      <c r="P29" s="532"/>
      <c r="Q29" s="532"/>
      <c r="R29" s="533"/>
      <c r="S29" s="533"/>
      <c r="T29" s="533"/>
      <c r="U29" s="533"/>
      <c r="V29" s="523" t="s">
        <v>314</v>
      </c>
      <c r="W29" s="530"/>
      <c r="X29" s="530"/>
      <c r="Y29" s="530"/>
      <c r="Z29" s="530"/>
      <c r="AA29" s="530"/>
      <c r="AB29" s="530"/>
      <c r="AC29" s="531"/>
      <c r="AD29" s="521"/>
      <c r="AE29" s="521"/>
      <c r="AF29" s="521"/>
      <c r="AG29" s="521"/>
      <c r="AH29" s="522"/>
      <c r="AI29" s="522"/>
      <c r="AJ29" s="522"/>
      <c r="AK29" s="522"/>
      <c r="AL29" s="523" t="s">
        <v>313</v>
      </c>
      <c r="AM29" s="524"/>
      <c r="AN29" s="524"/>
      <c r="AO29" s="524"/>
      <c r="AP29" s="524"/>
      <c r="AQ29" s="524"/>
      <c r="AR29" s="524"/>
      <c r="AS29" s="525"/>
    </row>
    <row r="30" spans="1:45" ht="21.95" customHeight="1">
      <c r="A30" s="545"/>
      <c r="B30" s="526">
        <v>0.6875</v>
      </c>
      <c r="C30" s="527"/>
      <c r="D30" s="527"/>
      <c r="E30" s="527"/>
      <c r="F30" s="528" t="s">
        <v>92</v>
      </c>
      <c r="G30" s="528"/>
      <c r="H30" s="528"/>
      <c r="I30" s="528"/>
      <c r="J30" s="529"/>
      <c r="K30" s="529"/>
      <c r="L30" s="529"/>
      <c r="M30" s="529"/>
      <c r="N30" s="521" t="s">
        <v>313</v>
      </c>
      <c r="O30" s="521"/>
      <c r="P30" s="521"/>
      <c r="Q30" s="521"/>
      <c r="R30" s="522"/>
      <c r="S30" s="522"/>
      <c r="T30" s="522"/>
      <c r="U30" s="522"/>
      <c r="V30" s="521"/>
      <c r="W30" s="521"/>
      <c r="X30" s="521"/>
      <c r="Y30" s="521"/>
      <c r="Z30" s="522"/>
      <c r="AA30" s="522"/>
      <c r="AB30" s="522"/>
      <c r="AC30" s="522"/>
      <c r="AD30" s="521" t="s">
        <v>480</v>
      </c>
      <c r="AE30" s="521"/>
      <c r="AF30" s="521"/>
      <c r="AG30" s="521"/>
      <c r="AH30" s="522"/>
      <c r="AI30" s="522"/>
      <c r="AJ30" s="522"/>
      <c r="AK30" s="522"/>
      <c r="AL30" s="523"/>
      <c r="AM30" s="524"/>
      <c r="AN30" s="524"/>
      <c r="AO30" s="524"/>
      <c r="AP30" s="524"/>
      <c r="AQ30" s="524"/>
      <c r="AR30" s="524"/>
      <c r="AS30" s="525"/>
    </row>
    <row r="31" spans="1:45" ht="21.95" customHeight="1">
      <c r="A31" s="545"/>
      <c r="B31" s="526">
        <v>0.75</v>
      </c>
      <c r="C31" s="527"/>
      <c r="D31" s="527"/>
      <c r="E31" s="527"/>
      <c r="F31" s="528" t="s">
        <v>92</v>
      </c>
      <c r="G31" s="528"/>
      <c r="H31" s="528"/>
      <c r="I31" s="528"/>
      <c r="J31" s="529"/>
      <c r="K31" s="529"/>
      <c r="L31" s="529"/>
      <c r="M31" s="529"/>
      <c r="N31" s="521" t="s">
        <v>315</v>
      </c>
      <c r="O31" s="521"/>
      <c r="P31" s="521"/>
      <c r="Q31" s="521"/>
      <c r="R31" s="522"/>
      <c r="S31" s="522"/>
      <c r="T31" s="522"/>
      <c r="U31" s="522"/>
      <c r="V31" s="523" t="s">
        <v>316</v>
      </c>
      <c r="W31" s="530"/>
      <c r="X31" s="530"/>
      <c r="Y31" s="530"/>
      <c r="Z31" s="530"/>
      <c r="AA31" s="530"/>
      <c r="AB31" s="530"/>
      <c r="AC31" s="531"/>
      <c r="AD31" s="521" t="s">
        <v>317</v>
      </c>
      <c r="AE31" s="521"/>
      <c r="AF31" s="521"/>
      <c r="AG31" s="521"/>
      <c r="AH31" s="522"/>
      <c r="AI31" s="522"/>
      <c r="AJ31" s="522"/>
      <c r="AK31" s="522"/>
      <c r="AL31" s="532" t="s">
        <v>315</v>
      </c>
      <c r="AM31" s="532"/>
      <c r="AN31" s="532"/>
      <c r="AO31" s="532"/>
      <c r="AP31" s="533"/>
      <c r="AQ31" s="533"/>
      <c r="AR31" s="533"/>
      <c r="AS31" s="534"/>
    </row>
    <row r="32" spans="1:45" ht="21.95" customHeight="1" thickBot="1">
      <c r="A32" s="546"/>
      <c r="B32" s="551">
        <v>0.83333333333333337</v>
      </c>
      <c r="C32" s="552"/>
      <c r="D32" s="552"/>
      <c r="E32" s="552"/>
      <c r="F32" s="553" t="s">
        <v>93</v>
      </c>
      <c r="G32" s="553"/>
      <c r="H32" s="553"/>
      <c r="I32" s="553"/>
      <c r="J32" s="553"/>
      <c r="K32" s="553"/>
      <c r="L32" s="553"/>
      <c r="M32" s="553"/>
      <c r="N32" s="553" t="s">
        <v>94</v>
      </c>
      <c r="O32" s="553"/>
      <c r="P32" s="553"/>
      <c r="Q32" s="553"/>
      <c r="R32" s="553"/>
      <c r="S32" s="553"/>
      <c r="T32" s="553"/>
      <c r="U32" s="553"/>
      <c r="V32" s="554"/>
      <c r="W32" s="554"/>
      <c r="X32" s="554"/>
      <c r="Y32" s="554"/>
      <c r="Z32" s="554"/>
      <c r="AA32" s="554"/>
      <c r="AB32" s="554"/>
      <c r="AC32" s="554"/>
      <c r="AD32" s="554"/>
      <c r="AE32" s="554"/>
      <c r="AF32" s="554"/>
      <c r="AG32" s="554"/>
      <c r="AH32" s="554"/>
      <c r="AI32" s="554"/>
      <c r="AJ32" s="554"/>
      <c r="AK32" s="554"/>
      <c r="AL32" s="554"/>
      <c r="AM32" s="554"/>
      <c r="AN32" s="554"/>
      <c r="AO32" s="554"/>
      <c r="AP32" s="554"/>
      <c r="AQ32" s="554"/>
      <c r="AR32" s="554"/>
      <c r="AS32" s="555"/>
    </row>
    <row r="33" spans="1:45" ht="21.95" customHeight="1">
      <c r="A33" s="512" t="s">
        <v>244</v>
      </c>
      <c r="B33" s="515">
        <v>0.33333333333333331</v>
      </c>
      <c r="C33" s="516"/>
      <c r="D33" s="516"/>
      <c r="E33" s="516"/>
      <c r="F33" s="517" t="s">
        <v>279</v>
      </c>
      <c r="G33" s="517"/>
      <c r="H33" s="517"/>
      <c r="I33" s="517"/>
      <c r="J33" s="518"/>
      <c r="K33" s="518"/>
      <c r="L33" s="518"/>
      <c r="M33" s="518"/>
      <c r="N33" s="504" t="s">
        <v>159</v>
      </c>
      <c r="O33" s="504"/>
      <c r="P33" s="504"/>
      <c r="Q33" s="504"/>
      <c r="R33" s="505"/>
      <c r="S33" s="505"/>
      <c r="T33" s="505"/>
      <c r="U33" s="505"/>
      <c r="V33" s="504" t="s">
        <v>159</v>
      </c>
      <c r="W33" s="504"/>
      <c r="X33" s="504"/>
      <c r="Y33" s="504"/>
      <c r="Z33" s="505"/>
      <c r="AA33" s="505"/>
      <c r="AB33" s="505"/>
      <c r="AC33" s="505"/>
      <c r="AD33" s="504" t="s">
        <v>161</v>
      </c>
      <c r="AE33" s="504"/>
      <c r="AF33" s="504"/>
      <c r="AG33" s="504"/>
      <c r="AH33" s="505"/>
      <c r="AI33" s="505"/>
      <c r="AJ33" s="505"/>
      <c r="AK33" s="505"/>
      <c r="AL33" s="504" t="s">
        <v>160</v>
      </c>
      <c r="AM33" s="504"/>
      <c r="AN33" s="504"/>
      <c r="AO33" s="504"/>
      <c r="AP33" s="505"/>
      <c r="AQ33" s="505"/>
      <c r="AR33" s="505"/>
      <c r="AS33" s="506"/>
    </row>
    <row r="34" spans="1:45" ht="21.95" customHeight="1">
      <c r="A34" s="513"/>
      <c r="B34" s="519">
        <v>0.39583333333333331</v>
      </c>
      <c r="C34" s="520"/>
      <c r="D34" s="520"/>
      <c r="E34" s="520"/>
      <c r="F34" s="497" t="s">
        <v>280</v>
      </c>
      <c r="G34" s="497"/>
      <c r="H34" s="497"/>
      <c r="I34" s="497"/>
      <c r="J34" s="498"/>
      <c r="K34" s="498"/>
      <c r="L34" s="498"/>
      <c r="M34" s="498"/>
      <c r="N34" s="499" t="s">
        <v>285</v>
      </c>
      <c r="O34" s="499"/>
      <c r="P34" s="499"/>
      <c r="Q34" s="499"/>
      <c r="R34" s="500"/>
      <c r="S34" s="500"/>
      <c r="T34" s="500"/>
      <c r="U34" s="500"/>
      <c r="V34" s="499"/>
      <c r="W34" s="499"/>
      <c r="X34" s="499"/>
      <c r="Y34" s="499"/>
      <c r="Z34" s="500"/>
      <c r="AA34" s="500"/>
      <c r="AB34" s="500"/>
      <c r="AC34" s="500"/>
      <c r="AD34" s="499" t="s">
        <v>270</v>
      </c>
      <c r="AE34" s="499"/>
      <c r="AF34" s="499"/>
      <c r="AG34" s="499"/>
      <c r="AH34" s="500"/>
      <c r="AI34" s="500"/>
      <c r="AJ34" s="500"/>
      <c r="AK34" s="500"/>
      <c r="AL34" s="499" t="s">
        <v>285</v>
      </c>
      <c r="AM34" s="499"/>
      <c r="AN34" s="499"/>
      <c r="AO34" s="499"/>
      <c r="AP34" s="500"/>
      <c r="AQ34" s="500"/>
      <c r="AR34" s="500"/>
      <c r="AS34" s="501"/>
    </row>
    <row r="35" spans="1:45" ht="21.95" customHeight="1">
      <c r="A35" s="513"/>
      <c r="B35" s="519">
        <v>0.45833333333333331</v>
      </c>
      <c r="C35" s="520"/>
      <c r="D35" s="520"/>
      <c r="E35" s="520"/>
      <c r="F35" s="517" t="s">
        <v>279</v>
      </c>
      <c r="G35" s="517"/>
      <c r="H35" s="517"/>
      <c r="I35" s="517"/>
      <c r="J35" s="518"/>
      <c r="K35" s="518"/>
      <c r="L35" s="518"/>
      <c r="M35" s="518"/>
      <c r="N35" s="504" t="s">
        <v>266</v>
      </c>
      <c r="O35" s="504"/>
      <c r="P35" s="504"/>
      <c r="Q35" s="504"/>
      <c r="R35" s="505"/>
      <c r="S35" s="505"/>
      <c r="T35" s="505"/>
      <c r="U35" s="505"/>
      <c r="V35" s="504"/>
      <c r="W35" s="504"/>
      <c r="X35" s="504"/>
      <c r="Y35" s="504"/>
      <c r="Z35" s="505"/>
      <c r="AA35" s="505"/>
      <c r="AB35" s="505"/>
      <c r="AC35" s="505"/>
      <c r="AD35" s="504" t="s">
        <v>262</v>
      </c>
      <c r="AE35" s="504"/>
      <c r="AF35" s="504"/>
      <c r="AG35" s="504"/>
      <c r="AH35" s="505"/>
      <c r="AI35" s="505"/>
      <c r="AJ35" s="505"/>
      <c r="AK35" s="505"/>
      <c r="AL35" s="504" t="s">
        <v>286</v>
      </c>
      <c r="AM35" s="504"/>
      <c r="AN35" s="504"/>
      <c r="AO35" s="504"/>
      <c r="AP35" s="505"/>
      <c r="AQ35" s="505"/>
      <c r="AR35" s="505"/>
      <c r="AS35" s="506"/>
    </row>
    <row r="36" spans="1:45" ht="21.95" customHeight="1">
      <c r="A36" s="513"/>
      <c r="B36" s="494">
        <v>0.52083333333333337</v>
      </c>
      <c r="C36" s="495"/>
      <c r="D36" s="495"/>
      <c r="E36" s="496"/>
      <c r="F36" s="497" t="s">
        <v>280</v>
      </c>
      <c r="G36" s="497"/>
      <c r="H36" s="497"/>
      <c r="I36" s="497"/>
      <c r="J36" s="498"/>
      <c r="K36" s="498"/>
      <c r="L36" s="498"/>
      <c r="M36" s="498"/>
      <c r="N36" s="499" t="s">
        <v>281</v>
      </c>
      <c r="O36" s="499"/>
      <c r="P36" s="499"/>
      <c r="Q36" s="499"/>
      <c r="R36" s="500"/>
      <c r="S36" s="500"/>
      <c r="T36" s="500"/>
      <c r="U36" s="500"/>
      <c r="V36" s="499" t="s">
        <v>275</v>
      </c>
      <c r="W36" s="499"/>
      <c r="X36" s="499"/>
      <c r="Y36" s="499"/>
      <c r="Z36" s="500"/>
      <c r="AA36" s="500"/>
      <c r="AB36" s="500"/>
      <c r="AC36" s="500"/>
      <c r="AD36" s="499" t="s">
        <v>271</v>
      </c>
      <c r="AE36" s="499"/>
      <c r="AF36" s="499"/>
      <c r="AG36" s="499"/>
      <c r="AH36" s="500"/>
      <c r="AI36" s="500"/>
      <c r="AJ36" s="500"/>
      <c r="AK36" s="500"/>
      <c r="AL36" s="499" t="s">
        <v>281</v>
      </c>
      <c r="AM36" s="499"/>
      <c r="AN36" s="499"/>
      <c r="AO36" s="499"/>
      <c r="AP36" s="500"/>
      <c r="AQ36" s="500"/>
      <c r="AR36" s="500"/>
      <c r="AS36" s="501"/>
    </row>
    <row r="37" spans="1:45" ht="21.95" customHeight="1">
      <c r="A37" s="513"/>
      <c r="B37" s="494">
        <v>0.58333333333333337</v>
      </c>
      <c r="C37" s="495"/>
      <c r="D37" s="495"/>
      <c r="E37" s="496"/>
      <c r="F37" s="502" t="s">
        <v>279</v>
      </c>
      <c r="G37" s="502"/>
      <c r="H37" s="502"/>
      <c r="I37" s="502"/>
      <c r="J37" s="503"/>
      <c r="K37" s="503"/>
      <c r="L37" s="503"/>
      <c r="M37" s="503"/>
      <c r="N37" s="509" t="s">
        <v>267</v>
      </c>
      <c r="O37" s="509"/>
      <c r="P37" s="509"/>
      <c r="Q37" s="509"/>
      <c r="R37" s="510"/>
      <c r="S37" s="510"/>
      <c r="T37" s="510"/>
      <c r="U37" s="510"/>
      <c r="V37" s="504" t="s">
        <v>287</v>
      </c>
      <c r="W37" s="504"/>
      <c r="X37" s="504"/>
      <c r="Y37" s="504"/>
      <c r="Z37" s="505"/>
      <c r="AA37" s="505"/>
      <c r="AB37" s="505"/>
      <c r="AC37" s="505"/>
      <c r="AD37" s="504" t="s">
        <v>263</v>
      </c>
      <c r="AE37" s="504"/>
      <c r="AF37" s="504"/>
      <c r="AG37" s="504"/>
      <c r="AH37" s="505"/>
      <c r="AI37" s="505"/>
      <c r="AJ37" s="505"/>
      <c r="AK37" s="505"/>
      <c r="AL37" s="504" t="s">
        <v>288</v>
      </c>
      <c r="AM37" s="504"/>
      <c r="AN37" s="504"/>
      <c r="AO37" s="504"/>
      <c r="AP37" s="505"/>
      <c r="AQ37" s="505"/>
      <c r="AR37" s="505"/>
      <c r="AS37" s="506"/>
    </row>
    <row r="38" spans="1:45" ht="21.95" customHeight="1">
      <c r="A38" s="513"/>
      <c r="B38" s="494">
        <v>0.64583333333333337</v>
      </c>
      <c r="C38" s="495"/>
      <c r="D38" s="495"/>
      <c r="E38" s="496"/>
      <c r="F38" s="497" t="s">
        <v>280</v>
      </c>
      <c r="G38" s="497"/>
      <c r="H38" s="497"/>
      <c r="I38" s="497"/>
      <c r="J38" s="498"/>
      <c r="K38" s="498"/>
      <c r="L38" s="498"/>
      <c r="M38" s="498"/>
      <c r="N38" s="499" t="s">
        <v>282</v>
      </c>
      <c r="O38" s="499"/>
      <c r="P38" s="499"/>
      <c r="Q38" s="499"/>
      <c r="R38" s="500"/>
      <c r="S38" s="500"/>
      <c r="T38" s="500"/>
      <c r="U38" s="500"/>
      <c r="V38" s="499" t="s">
        <v>276</v>
      </c>
      <c r="W38" s="499"/>
      <c r="X38" s="499"/>
      <c r="Y38" s="499"/>
      <c r="Z38" s="500"/>
      <c r="AA38" s="500"/>
      <c r="AB38" s="500"/>
      <c r="AC38" s="500"/>
      <c r="AD38" s="499" t="s">
        <v>272</v>
      </c>
      <c r="AE38" s="499"/>
      <c r="AF38" s="499"/>
      <c r="AG38" s="499"/>
      <c r="AH38" s="500"/>
      <c r="AI38" s="500"/>
      <c r="AJ38" s="500"/>
      <c r="AK38" s="500"/>
      <c r="AL38" s="499" t="s">
        <v>282</v>
      </c>
      <c r="AM38" s="499"/>
      <c r="AN38" s="499"/>
      <c r="AO38" s="499"/>
      <c r="AP38" s="500"/>
      <c r="AQ38" s="500"/>
      <c r="AR38" s="500"/>
      <c r="AS38" s="501"/>
    </row>
    <row r="39" spans="1:45" ht="21.95" customHeight="1">
      <c r="A39" s="513"/>
      <c r="B39" s="494">
        <v>0.70833333333333337</v>
      </c>
      <c r="C39" s="495"/>
      <c r="D39" s="495"/>
      <c r="E39" s="496"/>
      <c r="F39" s="507" t="s">
        <v>279</v>
      </c>
      <c r="G39" s="507"/>
      <c r="H39" s="507"/>
      <c r="I39" s="507"/>
      <c r="J39" s="508"/>
      <c r="K39" s="508"/>
      <c r="L39" s="508"/>
      <c r="M39" s="508"/>
      <c r="N39" s="509" t="s">
        <v>268</v>
      </c>
      <c r="O39" s="509"/>
      <c r="P39" s="509"/>
      <c r="Q39" s="509"/>
      <c r="R39" s="510"/>
      <c r="S39" s="510"/>
      <c r="T39" s="510"/>
      <c r="U39" s="510"/>
      <c r="V39" s="509" t="s">
        <v>289</v>
      </c>
      <c r="W39" s="509"/>
      <c r="X39" s="509"/>
      <c r="Y39" s="509"/>
      <c r="Z39" s="510"/>
      <c r="AA39" s="510"/>
      <c r="AB39" s="510"/>
      <c r="AC39" s="510"/>
      <c r="AD39" s="509" t="s">
        <v>264</v>
      </c>
      <c r="AE39" s="509"/>
      <c r="AF39" s="509"/>
      <c r="AG39" s="509"/>
      <c r="AH39" s="510"/>
      <c r="AI39" s="510"/>
      <c r="AJ39" s="510"/>
      <c r="AK39" s="510"/>
      <c r="AL39" s="509" t="s">
        <v>290</v>
      </c>
      <c r="AM39" s="509"/>
      <c r="AN39" s="509"/>
      <c r="AO39" s="509"/>
      <c r="AP39" s="510"/>
      <c r="AQ39" s="510"/>
      <c r="AR39" s="510"/>
      <c r="AS39" s="511"/>
    </row>
    <row r="40" spans="1:45" ht="21.95" customHeight="1">
      <c r="A40" s="513"/>
      <c r="B40" s="494">
        <v>0.72916666666666663</v>
      </c>
      <c r="C40" s="495"/>
      <c r="D40" s="495"/>
      <c r="E40" s="496"/>
      <c r="F40" s="497" t="s">
        <v>280</v>
      </c>
      <c r="G40" s="497"/>
      <c r="H40" s="497"/>
      <c r="I40" s="497"/>
      <c r="J40" s="498"/>
      <c r="K40" s="498"/>
      <c r="L40" s="498"/>
      <c r="M40" s="498"/>
      <c r="N40" s="499" t="s">
        <v>283</v>
      </c>
      <c r="O40" s="499"/>
      <c r="P40" s="499"/>
      <c r="Q40" s="499"/>
      <c r="R40" s="500"/>
      <c r="S40" s="500"/>
      <c r="T40" s="500"/>
      <c r="U40" s="500"/>
      <c r="V40" s="499" t="s">
        <v>277</v>
      </c>
      <c r="W40" s="499"/>
      <c r="X40" s="499"/>
      <c r="Y40" s="499"/>
      <c r="Z40" s="500"/>
      <c r="AA40" s="500"/>
      <c r="AB40" s="500"/>
      <c r="AC40" s="500"/>
      <c r="AD40" s="499" t="s">
        <v>273</v>
      </c>
      <c r="AE40" s="499"/>
      <c r="AF40" s="499"/>
      <c r="AG40" s="499"/>
      <c r="AH40" s="500"/>
      <c r="AI40" s="500"/>
      <c r="AJ40" s="500"/>
      <c r="AK40" s="500"/>
      <c r="AL40" s="499" t="s">
        <v>283</v>
      </c>
      <c r="AM40" s="499"/>
      <c r="AN40" s="499"/>
      <c r="AO40" s="499"/>
      <c r="AP40" s="500"/>
      <c r="AQ40" s="500"/>
      <c r="AR40" s="500"/>
      <c r="AS40" s="501"/>
    </row>
    <row r="41" spans="1:45" ht="21.95" customHeight="1">
      <c r="A41" s="513"/>
      <c r="B41" s="494">
        <v>0.75</v>
      </c>
      <c r="C41" s="495"/>
      <c r="D41" s="495"/>
      <c r="E41" s="496"/>
      <c r="F41" s="502" t="s">
        <v>279</v>
      </c>
      <c r="G41" s="502"/>
      <c r="H41" s="502"/>
      <c r="I41" s="502"/>
      <c r="J41" s="503"/>
      <c r="K41" s="503"/>
      <c r="L41" s="503"/>
      <c r="M41" s="503"/>
      <c r="N41" s="504" t="s">
        <v>269</v>
      </c>
      <c r="O41" s="504"/>
      <c r="P41" s="504"/>
      <c r="Q41" s="504"/>
      <c r="R41" s="505"/>
      <c r="S41" s="505"/>
      <c r="T41" s="505"/>
      <c r="U41" s="505"/>
      <c r="V41" s="504" t="s">
        <v>291</v>
      </c>
      <c r="W41" s="504"/>
      <c r="X41" s="504"/>
      <c r="Y41" s="504"/>
      <c r="Z41" s="505"/>
      <c r="AA41" s="505"/>
      <c r="AB41" s="505"/>
      <c r="AC41" s="505"/>
      <c r="AD41" s="504" t="s">
        <v>265</v>
      </c>
      <c r="AE41" s="504"/>
      <c r="AF41" s="504"/>
      <c r="AG41" s="504"/>
      <c r="AH41" s="505"/>
      <c r="AI41" s="505"/>
      <c r="AJ41" s="505"/>
      <c r="AK41" s="505"/>
      <c r="AL41" s="504" t="s">
        <v>292</v>
      </c>
      <c r="AM41" s="504"/>
      <c r="AN41" s="504"/>
      <c r="AO41" s="504"/>
      <c r="AP41" s="505"/>
      <c r="AQ41" s="505"/>
      <c r="AR41" s="505"/>
      <c r="AS41" s="506"/>
    </row>
    <row r="42" spans="1:45" ht="21.95" customHeight="1">
      <c r="A42" s="513"/>
      <c r="B42" s="494">
        <v>0.77083333333333337</v>
      </c>
      <c r="C42" s="495"/>
      <c r="D42" s="495"/>
      <c r="E42" s="496"/>
      <c r="F42" s="497" t="s">
        <v>280</v>
      </c>
      <c r="G42" s="497"/>
      <c r="H42" s="497"/>
      <c r="I42" s="497"/>
      <c r="J42" s="498"/>
      <c r="K42" s="498"/>
      <c r="L42" s="498"/>
      <c r="M42" s="498"/>
      <c r="N42" s="499" t="s">
        <v>284</v>
      </c>
      <c r="O42" s="499"/>
      <c r="P42" s="499"/>
      <c r="Q42" s="499"/>
      <c r="R42" s="500"/>
      <c r="S42" s="500"/>
      <c r="T42" s="500"/>
      <c r="U42" s="500"/>
      <c r="V42" s="499" t="s">
        <v>278</v>
      </c>
      <c r="W42" s="499"/>
      <c r="X42" s="499"/>
      <c r="Y42" s="499"/>
      <c r="Z42" s="500"/>
      <c r="AA42" s="500"/>
      <c r="AB42" s="500"/>
      <c r="AC42" s="500"/>
      <c r="AD42" s="499" t="s">
        <v>274</v>
      </c>
      <c r="AE42" s="499"/>
      <c r="AF42" s="499"/>
      <c r="AG42" s="499"/>
      <c r="AH42" s="500"/>
      <c r="AI42" s="500"/>
      <c r="AJ42" s="500"/>
      <c r="AK42" s="500"/>
      <c r="AL42" s="499" t="s">
        <v>284</v>
      </c>
      <c r="AM42" s="499"/>
      <c r="AN42" s="499"/>
      <c r="AO42" s="499"/>
      <c r="AP42" s="500"/>
      <c r="AQ42" s="500"/>
      <c r="AR42" s="500"/>
      <c r="AS42" s="501"/>
    </row>
    <row r="43" spans="1:45" ht="21.95" customHeight="1" thickBot="1">
      <c r="A43" s="514"/>
      <c r="B43" s="486">
        <v>0.79166666666666663</v>
      </c>
      <c r="C43" s="487"/>
      <c r="D43" s="487"/>
      <c r="E43" s="488"/>
      <c r="F43" s="489" t="s">
        <v>93</v>
      </c>
      <c r="G43" s="489"/>
      <c r="H43" s="489"/>
      <c r="I43" s="489"/>
      <c r="J43" s="489"/>
      <c r="K43" s="489"/>
      <c r="L43" s="489"/>
      <c r="M43" s="489"/>
      <c r="N43" s="489" t="s">
        <v>95</v>
      </c>
      <c r="O43" s="489"/>
      <c r="P43" s="489"/>
      <c r="Q43" s="489"/>
      <c r="R43" s="489"/>
      <c r="S43" s="489"/>
      <c r="T43" s="489"/>
      <c r="U43" s="489"/>
      <c r="V43" s="490"/>
      <c r="W43" s="490"/>
      <c r="X43" s="490"/>
      <c r="Y43" s="490"/>
      <c r="Z43" s="490"/>
      <c r="AA43" s="490"/>
      <c r="AB43" s="490"/>
      <c r="AC43" s="490"/>
      <c r="AD43" s="490"/>
      <c r="AE43" s="490"/>
      <c r="AF43" s="490"/>
      <c r="AG43" s="490"/>
      <c r="AH43" s="490"/>
      <c r="AI43" s="490"/>
      <c r="AJ43" s="490"/>
      <c r="AK43" s="490"/>
      <c r="AL43" s="490"/>
      <c r="AM43" s="490"/>
      <c r="AN43" s="490"/>
      <c r="AO43" s="490"/>
      <c r="AP43" s="490"/>
      <c r="AQ43" s="490"/>
      <c r="AR43" s="490"/>
      <c r="AS43" s="491"/>
    </row>
    <row r="44" spans="1:45" ht="15" thickTop="1">
      <c r="AD44" s="492" t="s">
        <v>96</v>
      </c>
      <c r="AE44" s="492"/>
      <c r="AF44" s="492"/>
      <c r="AG44" s="492"/>
      <c r="AH44" s="492"/>
      <c r="AI44" s="492"/>
      <c r="AJ44" s="492"/>
      <c r="AK44" s="492"/>
      <c r="AL44" s="492"/>
      <c r="AM44" s="492"/>
      <c r="AN44" s="492"/>
      <c r="AO44" s="492"/>
      <c r="AP44" s="492"/>
      <c r="AQ44" s="492"/>
      <c r="AR44" s="492"/>
      <c r="AS44" s="492"/>
    </row>
    <row r="45" spans="1:45">
      <c r="AD45" s="493"/>
      <c r="AE45" s="493"/>
      <c r="AF45" s="493"/>
      <c r="AG45" s="493"/>
      <c r="AH45" s="493"/>
      <c r="AI45" s="493"/>
      <c r="AJ45" s="493"/>
      <c r="AK45" s="493"/>
      <c r="AL45" s="493"/>
      <c r="AM45" s="493"/>
      <c r="AN45" s="493"/>
      <c r="AO45" s="493"/>
      <c r="AP45" s="493"/>
      <c r="AQ45" s="493"/>
      <c r="AR45" s="493"/>
      <c r="AS45" s="493"/>
    </row>
  </sheetData>
  <mergeCells count="183">
    <mergeCell ref="B23:E23"/>
    <mergeCell ref="A1:AS1"/>
    <mergeCell ref="A3:A14"/>
    <mergeCell ref="F3:M14"/>
    <mergeCell ref="N3:U14"/>
    <mergeCell ref="V3:AC14"/>
    <mergeCell ref="AD3:AK14"/>
    <mergeCell ref="AL3:AS14"/>
    <mergeCell ref="C4:E5"/>
    <mergeCell ref="F19:M19"/>
    <mergeCell ref="B6:C7"/>
    <mergeCell ref="D6:E7"/>
    <mergeCell ref="B8:D9"/>
    <mergeCell ref="B10:C11"/>
    <mergeCell ref="B12:D14"/>
    <mergeCell ref="B21:E22"/>
    <mergeCell ref="B20:E20"/>
    <mergeCell ref="F20:M20"/>
    <mergeCell ref="N20:U20"/>
    <mergeCell ref="V20:AC20"/>
    <mergeCell ref="AD20:AK20"/>
    <mergeCell ref="AL20:AS20"/>
    <mergeCell ref="A15:A23"/>
    <mergeCell ref="B15:E15"/>
    <mergeCell ref="F15:M15"/>
    <mergeCell ref="B17:E17"/>
    <mergeCell ref="F17:M17"/>
    <mergeCell ref="B19:E19"/>
    <mergeCell ref="AD15:AK15"/>
    <mergeCell ref="AL15:AS15"/>
    <mergeCell ref="N15:U15"/>
    <mergeCell ref="V15:AC15"/>
    <mergeCell ref="B18:E18"/>
    <mergeCell ref="F18:M18"/>
    <mergeCell ref="N18:U18"/>
    <mergeCell ref="V18:AC18"/>
    <mergeCell ref="N17:U17"/>
    <mergeCell ref="V17:AC17"/>
    <mergeCell ref="AD18:AK18"/>
    <mergeCell ref="AL18:AS18"/>
    <mergeCell ref="N19:U19"/>
    <mergeCell ref="V19:AC19"/>
    <mergeCell ref="AD19:AK19"/>
    <mergeCell ref="AL19:AS19"/>
    <mergeCell ref="B16:E16"/>
    <mergeCell ref="F16:M16"/>
    <mergeCell ref="N16:U16"/>
    <mergeCell ref="V16:AC16"/>
    <mergeCell ref="AD16:AK16"/>
    <mergeCell ref="AL16:AS16"/>
    <mergeCell ref="AL23:AS23"/>
    <mergeCell ref="V21:AC21"/>
    <mergeCell ref="AD21:AK21"/>
    <mergeCell ref="AL21:AS21"/>
    <mergeCell ref="F22:M22"/>
    <mergeCell ref="N22:U22"/>
    <mergeCell ref="V22:AC22"/>
    <mergeCell ref="AD22:AK22"/>
    <mergeCell ref="AL22:AS22"/>
    <mergeCell ref="F21:M21"/>
    <mergeCell ref="N21:U21"/>
    <mergeCell ref="F23:M23"/>
    <mergeCell ref="N23:U23"/>
    <mergeCell ref="V23:AC23"/>
    <mergeCell ref="AD23:AK23"/>
    <mergeCell ref="AD17:AK17"/>
    <mergeCell ref="AL17:AS17"/>
    <mergeCell ref="A24:A32"/>
    <mergeCell ref="B24:E24"/>
    <mergeCell ref="F24:M24"/>
    <mergeCell ref="N24:U24"/>
    <mergeCell ref="B30:E30"/>
    <mergeCell ref="F30:M30"/>
    <mergeCell ref="N30:U30"/>
    <mergeCell ref="B26:E26"/>
    <mergeCell ref="F26:M26"/>
    <mergeCell ref="N26:U26"/>
    <mergeCell ref="B32:E32"/>
    <mergeCell ref="F32:M32"/>
    <mergeCell ref="N32:AS32"/>
    <mergeCell ref="AL24:AS24"/>
    <mergeCell ref="B25:E25"/>
    <mergeCell ref="F25:M25"/>
    <mergeCell ref="N25:U25"/>
    <mergeCell ref="V25:AC25"/>
    <mergeCell ref="AD25:AK25"/>
    <mergeCell ref="AL25:AS25"/>
    <mergeCell ref="V24:AC24"/>
    <mergeCell ref="AD24:AK24"/>
    <mergeCell ref="AD28:AK28"/>
    <mergeCell ref="AL28:AS28"/>
    <mergeCell ref="B29:E29"/>
    <mergeCell ref="F29:M29"/>
    <mergeCell ref="N29:U29"/>
    <mergeCell ref="V29:AC29"/>
    <mergeCell ref="AD29:AK29"/>
    <mergeCell ref="AL29:AS29"/>
    <mergeCell ref="AL26:AS26"/>
    <mergeCell ref="B27:E28"/>
    <mergeCell ref="F27:M27"/>
    <mergeCell ref="N27:U27"/>
    <mergeCell ref="V27:AC27"/>
    <mergeCell ref="AD27:AK27"/>
    <mergeCell ref="AL27:AS27"/>
    <mergeCell ref="F28:M28"/>
    <mergeCell ref="N28:U28"/>
    <mergeCell ref="V28:AC28"/>
    <mergeCell ref="V26:AC26"/>
    <mergeCell ref="AD26:AK26"/>
    <mergeCell ref="N37:U37"/>
    <mergeCell ref="V37:AC37"/>
    <mergeCell ref="AD37:AK37"/>
    <mergeCell ref="AL37:AS37"/>
    <mergeCell ref="B36:E36"/>
    <mergeCell ref="F36:M36"/>
    <mergeCell ref="N36:U36"/>
    <mergeCell ref="V30:AC30"/>
    <mergeCell ref="AD30:AK30"/>
    <mergeCell ref="AL30:AS30"/>
    <mergeCell ref="B31:E31"/>
    <mergeCell ref="F31:M31"/>
    <mergeCell ref="N31:U31"/>
    <mergeCell ref="V31:AC31"/>
    <mergeCell ref="AD31:AK31"/>
    <mergeCell ref="AL31:AS31"/>
    <mergeCell ref="AL39:AS39"/>
    <mergeCell ref="A33:A43"/>
    <mergeCell ref="B33:E33"/>
    <mergeCell ref="F33:M33"/>
    <mergeCell ref="N33:U33"/>
    <mergeCell ref="V33:AC33"/>
    <mergeCell ref="AD33:AK33"/>
    <mergeCell ref="V34:AC34"/>
    <mergeCell ref="AD34:AK34"/>
    <mergeCell ref="B38:E38"/>
    <mergeCell ref="F38:M38"/>
    <mergeCell ref="AL33:AS33"/>
    <mergeCell ref="B35:E35"/>
    <mergeCell ref="F35:M35"/>
    <mergeCell ref="N35:U35"/>
    <mergeCell ref="V35:AC35"/>
    <mergeCell ref="AD35:AK35"/>
    <mergeCell ref="AL35:AS35"/>
    <mergeCell ref="B34:E34"/>
    <mergeCell ref="F34:M34"/>
    <mergeCell ref="N34:U34"/>
    <mergeCell ref="AL34:AS34"/>
    <mergeCell ref="B37:E37"/>
    <mergeCell ref="F37:M37"/>
    <mergeCell ref="B41:E41"/>
    <mergeCell ref="F41:M41"/>
    <mergeCell ref="N41:U41"/>
    <mergeCell ref="V41:AC41"/>
    <mergeCell ref="AD41:AK41"/>
    <mergeCell ref="AL41:AS41"/>
    <mergeCell ref="V36:AC36"/>
    <mergeCell ref="AD36:AK36"/>
    <mergeCell ref="AL36:AS36"/>
    <mergeCell ref="B40:E40"/>
    <mergeCell ref="F40:M40"/>
    <mergeCell ref="N40:U40"/>
    <mergeCell ref="V40:AC40"/>
    <mergeCell ref="AD40:AK40"/>
    <mergeCell ref="AL40:AS40"/>
    <mergeCell ref="N38:U38"/>
    <mergeCell ref="V38:AC38"/>
    <mergeCell ref="AD38:AK38"/>
    <mergeCell ref="AL38:AS38"/>
    <mergeCell ref="B39:E39"/>
    <mergeCell ref="F39:M39"/>
    <mergeCell ref="N39:U39"/>
    <mergeCell ref="V39:AC39"/>
    <mergeCell ref="AD39:AK39"/>
    <mergeCell ref="B43:E43"/>
    <mergeCell ref="F43:M43"/>
    <mergeCell ref="N43:AS43"/>
    <mergeCell ref="AD44:AS45"/>
    <mergeCell ref="B42:E42"/>
    <mergeCell ref="F42:M42"/>
    <mergeCell ref="N42:U42"/>
    <mergeCell ref="V42:AC42"/>
    <mergeCell ref="AD42:AK42"/>
    <mergeCell ref="AL42:AS4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/>
  <dimension ref="A1:AS40"/>
  <sheetViews>
    <sheetView showGridLines="0" topLeftCell="A29" workbookViewId="0">
      <selection activeCell="AV45" sqref="AV45:AW45"/>
    </sheetView>
  </sheetViews>
  <sheetFormatPr defaultColWidth="2.625" defaultRowHeight="14.25"/>
  <cols>
    <col min="1" max="1" width="8.5" style="478" customWidth="1"/>
    <col min="2" max="5" width="3.625" style="478" customWidth="1"/>
    <col min="6" max="13" width="1.125" style="478" customWidth="1"/>
    <col min="14" max="45" width="2" style="478" customWidth="1"/>
    <col min="46" max="16384" width="2.625" style="478"/>
  </cols>
  <sheetData>
    <row r="1" spans="1:45" ht="21">
      <c r="A1" s="623" t="s">
        <v>458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</row>
    <row r="2" spans="1:45" ht="12" customHeight="1" thickBot="1"/>
    <row r="3" spans="1:45" ht="7.5" customHeight="1" thickTop="1">
      <c r="A3" s="624" t="s">
        <v>78</v>
      </c>
      <c r="B3" s="479"/>
      <c r="C3" s="480"/>
      <c r="D3" s="480"/>
      <c r="E3" s="481"/>
      <c r="F3" s="626" t="s">
        <v>79</v>
      </c>
      <c r="G3" s="627"/>
      <c r="H3" s="627"/>
      <c r="I3" s="627"/>
      <c r="J3" s="627"/>
      <c r="K3" s="627"/>
      <c r="L3" s="627"/>
      <c r="M3" s="628"/>
      <c r="N3" s="632" t="s">
        <v>80</v>
      </c>
      <c r="O3" s="627"/>
      <c r="P3" s="627"/>
      <c r="Q3" s="627"/>
      <c r="R3" s="627"/>
      <c r="S3" s="627"/>
      <c r="T3" s="627"/>
      <c r="U3" s="628"/>
      <c r="V3" s="632" t="s">
        <v>81</v>
      </c>
      <c r="W3" s="627"/>
      <c r="X3" s="627"/>
      <c r="Y3" s="627"/>
      <c r="Z3" s="627"/>
      <c r="AA3" s="627"/>
      <c r="AB3" s="627"/>
      <c r="AC3" s="628"/>
      <c r="AD3" s="632" t="s">
        <v>82</v>
      </c>
      <c r="AE3" s="627"/>
      <c r="AF3" s="627"/>
      <c r="AG3" s="627"/>
      <c r="AH3" s="627"/>
      <c r="AI3" s="627"/>
      <c r="AJ3" s="627"/>
      <c r="AK3" s="628"/>
      <c r="AL3" s="632" t="s">
        <v>83</v>
      </c>
      <c r="AM3" s="627"/>
      <c r="AN3" s="627"/>
      <c r="AO3" s="627"/>
      <c r="AP3" s="627"/>
      <c r="AQ3" s="627"/>
      <c r="AR3" s="627"/>
      <c r="AS3" s="633"/>
    </row>
    <row r="4" spans="1:45" ht="7.5" customHeight="1">
      <c r="A4" s="625"/>
      <c r="B4" s="482"/>
      <c r="C4" s="635" t="s">
        <v>84</v>
      </c>
      <c r="D4" s="604"/>
      <c r="E4" s="636"/>
      <c r="F4" s="629"/>
      <c r="G4" s="630"/>
      <c r="H4" s="630"/>
      <c r="I4" s="630"/>
      <c r="J4" s="630"/>
      <c r="K4" s="630"/>
      <c r="L4" s="630"/>
      <c r="M4" s="631"/>
      <c r="N4" s="629"/>
      <c r="O4" s="630"/>
      <c r="P4" s="630"/>
      <c r="Q4" s="630"/>
      <c r="R4" s="630"/>
      <c r="S4" s="630"/>
      <c r="T4" s="630"/>
      <c r="U4" s="631"/>
      <c r="V4" s="629"/>
      <c r="W4" s="630"/>
      <c r="X4" s="630"/>
      <c r="Y4" s="630"/>
      <c r="Z4" s="630"/>
      <c r="AA4" s="630"/>
      <c r="AB4" s="630"/>
      <c r="AC4" s="631"/>
      <c r="AD4" s="629"/>
      <c r="AE4" s="630"/>
      <c r="AF4" s="630"/>
      <c r="AG4" s="630"/>
      <c r="AH4" s="630"/>
      <c r="AI4" s="630"/>
      <c r="AJ4" s="630"/>
      <c r="AK4" s="631"/>
      <c r="AL4" s="629"/>
      <c r="AM4" s="630"/>
      <c r="AN4" s="630"/>
      <c r="AO4" s="630"/>
      <c r="AP4" s="630"/>
      <c r="AQ4" s="630"/>
      <c r="AR4" s="630"/>
      <c r="AS4" s="634"/>
    </row>
    <row r="5" spans="1:45" ht="7.5" customHeight="1">
      <c r="A5" s="625"/>
      <c r="B5" s="482"/>
      <c r="C5" s="604"/>
      <c r="D5" s="604"/>
      <c r="E5" s="636"/>
      <c r="F5" s="629"/>
      <c r="G5" s="630"/>
      <c r="H5" s="630"/>
      <c r="I5" s="630"/>
      <c r="J5" s="630"/>
      <c r="K5" s="630"/>
      <c r="L5" s="630"/>
      <c r="M5" s="631"/>
      <c r="N5" s="629"/>
      <c r="O5" s="630"/>
      <c r="P5" s="630"/>
      <c r="Q5" s="630"/>
      <c r="R5" s="630"/>
      <c r="S5" s="630"/>
      <c r="T5" s="630"/>
      <c r="U5" s="631"/>
      <c r="V5" s="629"/>
      <c r="W5" s="630"/>
      <c r="X5" s="630"/>
      <c r="Y5" s="630"/>
      <c r="Z5" s="630"/>
      <c r="AA5" s="630"/>
      <c r="AB5" s="630"/>
      <c r="AC5" s="631"/>
      <c r="AD5" s="629"/>
      <c r="AE5" s="630"/>
      <c r="AF5" s="630"/>
      <c r="AG5" s="630"/>
      <c r="AH5" s="630"/>
      <c r="AI5" s="630"/>
      <c r="AJ5" s="630"/>
      <c r="AK5" s="631"/>
      <c r="AL5" s="629"/>
      <c r="AM5" s="630"/>
      <c r="AN5" s="630"/>
      <c r="AO5" s="630"/>
      <c r="AP5" s="630"/>
      <c r="AQ5" s="630"/>
      <c r="AR5" s="630"/>
      <c r="AS5" s="634"/>
    </row>
    <row r="6" spans="1:45" ht="7.5" customHeight="1">
      <c r="A6" s="625"/>
      <c r="B6" s="637" t="s">
        <v>85</v>
      </c>
      <c r="C6" s="638"/>
      <c r="D6" s="635" t="s">
        <v>86</v>
      </c>
      <c r="E6" s="640"/>
      <c r="F6" s="629"/>
      <c r="G6" s="630"/>
      <c r="H6" s="630"/>
      <c r="I6" s="630"/>
      <c r="J6" s="630"/>
      <c r="K6" s="630"/>
      <c r="L6" s="630"/>
      <c r="M6" s="631"/>
      <c r="N6" s="629"/>
      <c r="O6" s="630"/>
      <c r="P6" s="630"/>
      <c r="Q6" s="630"/>
      <c r="R6" s="630"/>
      <c r="S6" s="630"/>
      <c r="T6" s="630"/>
      <c r="U6" s="631"/>
      <c r="V6" s="629"/>
      <c r="W6" s="630"/>
      <c r="X6" s="630"/>
      <c r="Y6" s="630"/>
      <c r="Z6" s="630"/>
      <c r="AA6" s="630"/>
      <c r="AB6" s="630"/>
      <c r="AC6" s="631"/>
      <c r="AD6" s="629"/>
      <c r="AE6" s="630"/>
      <c r="AF6" s="630"/>
      <c r="AG6" s="630"/>
      <c r="AH6" s="630"/>
      <c r="AI6" s="630"/>
      <c r="AJ6" s="630"/>
      <c r="AK6" s="631"/>
      <c r="AL6" s="629"/>
      <c r="AM6" s="630"/>
      <c r="AN6" s="630"/>
      <c r="AO6" s="630"/>
      <c r="AP6" s="630"/>
      <c r="AQ6" s="630"/>
      <c r="AR6" s="630"/>
      <c r="AS6" s="634"/>
    </row>
    <row r="7" spans="1:45" ht="7.5" customHeight="1">
      <c r="A7" s="625"/>
      <c r="B7" s="639"/>
      <c r="C7" s="638"/>
      <c r="D7" s="638"/>
      <c r="E7" s="640"/>
      <c r="F7" s="629"/>
      <c r="G7" s="630"/>
      <c r="H7" s="630"/>
      <c r="I7" s="630"/>
      <c r="J7" s="630"/>
      <c r="K7" s="630"/>
      <c r="L7" s="630"/>
      <c r="M7" s="631"/>
      <c r="N7" s="629"/>
      <c r="O7" s="630"/>
      <c r="P7" s="630"/>
      <c r="Q7" s="630"/>
      <c r="R7" s="630"/>
      <c r="S7" s="630"/>
      <c r="T7" s="630"/>
      <c r="U7" s="631"/>
      <c r="V7" s="629"/>
      <c r="W7" s="630"/>
      <c r="X7" s="630"/>
      <c r="Y7" s="630"/>
      <c r="Z7" s="630"/>
      <c r="AA7" s="630"/>
      <c r="AB7" s="630"/>
      <c r="AC7" s="631"/>
      <c r="AD7" s="629"/>
      <c r="AE7" s="630"/>
      <c r="AF7" s="630"/>
      <c r="AG7" s="630"/>
      <c r="AH7" s="630"/>
      <c r="AI7" s="630"/>
      <c r="AJ7" s="630"/>
      <c r="AK7" s="631"/>
      <c r="AL7" s="629"/>
      <c r="AM7" s="630"/>
      <c r="AN7" s="630"/>
      <c r="AO7" s="630"/>
      <c r="AP7" s="630"/>
      <c r="AQ7" s="630"/>
      <c r="AR7" s="630"/>
      <c r="AS7" s="634"/>
    </row>
    <row r="8" spans="1:45" ht="7.5" customHeight="1">
      <c r="A8" s="625"/>
      <c r="B8" s="639"/>
      <c r="C8" s="638"/>
      <c r="D8" s="638"/>
      <c r="E8" s="640"/>
      <c r="F8" s="629"/>
      <c r="G8" s="630"/>
      <c r="H8" s="630"/>
      <c r="I8" s="630"/>
      <c r="J8" s="630"/>
      <c r="K8" s="630"/>
      <c r="L8" s="630"/>
      <c r="M8" s="631"/>
      <c r="N8" s="629"/>
      <c r="O8" s="630"/>
      <c r="P8" s="630"/>
      <c r="Q8" s="630"/>
      <c r="R8" s="630"/>
      <c r="S8" s="630"/>
      <c r="T8" s="630"/>
      <c r="U8" s="631"/>
      <c r="V8" s="629"/>
      <c r="W8" s="630"/>
      <c r="X8" s="630"/>
      <c r="Y8" s="630"/>
      <c r="Z8" s="630"/>
      <c r="AA8" s="630"/>
      <c r="AB8" s="630"/>
      <c r="AC8" s="631"/>
      <c r="AD8" s="629"/>
      <c r="AE8" s="630"/>
      <c r="AF8" s="630"/>
      <c r="AG8" s="630"/>
      <c r="AH8" s="630"/>
      <c r="AI8" s="630"/>
      <c r="AJ8" s="630"/>
      <c r="AK8" s="631"/>
      <c r="AL8" s="629"/>
      <c r="AM8" s="630"/>
      <c r="AN8" s="630"/>
      <c r="AO8" s="630"/>
      <c r="AP8" s="630"/>
      <c r="AQ8" s="630"/>
      <c r="AR8" s="630"/>
      <c r="AS8" s="634"/>
    </row>
    <row r="9" spans="1:45" ht="7.5" customHeight="1">
      <c r="A9" s="625"/>
      <c r="B9" s="603" t="s">
        <v>87</v>
      </c>
      <c r="C9" s="604"/>
      <c r="D9" s="604"/>
      <c r="E9" s="483"/>
      <c r="F9" s="629"/>
      <c r="G9" s="630"/>
      <c r="H9" s="630"/>
      <c r="I9" s="630"/>
      <c r="J9" s="630"/>
      <c r="K9" s="630"/>
      <c r="L9" s="630"/>
      <c r="M9" s="631"/>
      <c r="N9" s="629"/>
      <c r="O9" s="630"/>
      <c r="P9" s="630"/>
      <c r="Q9" s="630"/>
      <c r="R9" s="630"/>
      <c r="S9" s="630"/>
      <c r="T9" s="630"/>
      <c r="U9" s="631"/>
      <c r="V9" s="629"/>
      <c r="W9" s="630"/>
      <c r="X9" s="630"/>
      <c r="Y9" s="630"/>
      <c r="Z9" s="630"/>
      <c r="AA9" s="630"/>
      <c r="AB9" s="630"/>
      <c r="AC9" s="631"/>
      <c r="AD9" s="629"/>
      <c r="AE9" s="630"/>
      <c r="AF9" s="630"/>
      <c r="AG9" s="630"/>
      <c r="AH9" s="630"/>
      <c r="AI9" s="630"/>
      <c r="AJ9" s="630"/>
      <c r="AK9" s="631"/>
      <c r="AL9" s="629"/>
      <c r="AM9" s="630"/>
      <c r="AN9" s="630"/>
      <c r="AO9" s="630"/>
      <c r="AP9" s="630"/>
      <c r="AQ9" s="630"/>
      <c r="AR9" s="630"/>
      <c r="AS9" s="634"/>
    </row>
    <row r="10" spans="1:45" ht="7.5" customHeight="1">
      <c r="A10" s="625"/>
      <c r="B10" s="605"/>
      <c r="C10" s="604"/>
      <c r="D10" s="604"/>
      <c r="E10" s="483"/>
      <c r="F10" s="629"/>
      <c r="G10" s="630"/>
      <c r="H10" s="630"/>
      <c r="I10" s="630"/>
      <c r="J10" s="630"/>
      <c r="K10" s="630"/>
      <c r="L10" s="630"/>
      <c r="M10" s="631"/>
      <c r="N10" s="629"/>
      <c r="O10" s="630"/>
      <c r="P10" s="630"/>
      <c r="Q10" s="630"/>
      <c r="R10" s="630"/>
      <c r="S10" s="630"/>
      <c r="T10" s="630"/>
      <c r="U10" s="631"/>
      <c r="V10" s="629"/>
      <c r="W10" s="630"/>
      <c r="X10" s="630"/>
      <c r="Y10" s="630"/>
      <c r="Z10" s="630"/>
      <c r="AA10" s="630"/>
      <c r="AB10" s="630"/>
      <c r="AC10" s="631"/>
      <c r="AD10" s="629"/>
      <c r="AE10" s="630"/>
      <c r="AF10" s="630"/>
      <c r="AG10" s="630"/>
      <c r="AH10" s="630"/>
      <c r="AI10" s="630"/>
      <c r="AJ10" s="630"/>
      <c r="AK10" s="631"/>
      <c r="AL10" s="629"/>
      <c r="AM10" s="630"/>
      <c r="AN10" s="630"/>
      <c r="AO10" s="630"/>
      <c r="AP10" s="630"/>
      <c r="AQ10" s="630"/>
      <c r="AR10" s="630"/>
      <c r="AS10" s="634"/>
    </row>
    <row r="11" spans="1:45" ht="7.5" customHeight="1">
      <c r="A11" s="625"/>
      <c r="B11" s="603" t="s">
        <v>88</v>
      </c>
      <c r="C11" s="604"/>
      <c r="D11" s="484"/>
      <c r="E11" s="483"/>
      <c r="F11" s="629"/>
      <c r="G11" s="630"/>
      <c r="H11" s="630"/>
      <c r="I11" s="630"/>
      <c r="J11" s="630"/>
      <c r="K11" s="630"/>
      <c r="L11" s="630"/>
      <c r="M11" s="631"/>
      <c r="N11" s="629"/>
      <c r="O11" s="630"/>
      <c r="P11" s="630"/>
      <c r="Q11" s="630"/>
      <c r="R11" s="630"/>
      <c r="S11" s="630"/>
      <c r="T11" s="630"/>
      <c r="U11" s="631"/>
      <c r="V11" s="629"/>
      <c r="W11" s="630"/>
      <c r="X11" s="630"/>
      <c r="Y11" s="630"/>
      <c r="Z11" s="630"/>
      <c r="AA11" s="630"/>
      <c r="AB11" s="630"/>
      <c r="AC11" s="631"/>
      <c r="AD11" s="629"/>
      <c r="AE11" s="630"/>
      <c r="AF11" s="630"/>
      <c r="AG11" s="630"/>
      <c r="AH11" s="630"/>
      <c r="AI11" s="630"/>
      <c r="AJ11" s="630"/>
      <c r="AK11" s="631"/>
      <c r="AL11" s="629"/>
      <c r="AM11" s="630"/>
      <c r="AN11" s="630"/>
      <c r="AO11" s="630"/>
      <c r="AP11" s="630"/>
      <c r="AQ11" s="630"/>
      <c r="AR11" s="630"/>
      <c r="AS11" s="634"/>
    </row>
    <row r="12" spans="1:45" ht="7.5" customHeight="1">
      <c r="A12" s="625"/>
      <c r="B12" s="605"/>
      <c r="C12" s="604"/>
      <c r="D12" s="484"/>
      <c r="E12" s="483"/>
      <c r="F12" s="629"/>
      <c r="G12" s="630"/>
      <c r="H12" s="630"/>
      <c r="I12" s="630"/>
      <c r="J12" s="630"/>
      <c r="K12" s="630"/>
      <c r="L12" s="630"/>
      <c r="M12" s="631"/>
      <c r="N12" s="629"/>
      <c r="O12" s="630"/>
      <c r="P12" s="630"/>
      <c r="Q12" s="630"/>
      <c r="R12" s="630"/>
      <c r="S12" s="630"/>
      <c r="T12" s="630"/>
      <c r="U12" s="631"/>
      <c r="V12" s="629"/>
      <c r="W12" s="630"/>
      <c r="X12" s="630"/>
      <c r="Y12" s="630"/>
      <c r="Z12" s="630"/>
      <c r="AA12" s="630"/>
      <c r="AB12" s="630"/>
      <c r="AC12" s="631"/>
      <c r="AD12" s="629"/>
      <c r="AE12" s="630"/>
      <c r="AF12" s="630"/>
      <c r="AG12" s="630"/>
      <c r="AH12" s="630"/>
      <c r="AI12" s="630"/>
      <c r="AJ12" s="630"/>
      <c r="AK12" s="631"/>
      <c r="AL12" s="629"/>
      <c r="AM12" s="630"/>
      <c r="AN12" s="630"/>
      <c r="AO12" s="630"/>
      <c r="AP12" s="630"/>
      <c r="AQ12" s="630"/>
      <c r="AR12" s="630"/>
      <c r="AS12" s="634"/>
    </row>
    <row r="13" spans="1:45" ht="7.5" customHeight="1">
      <c r="A13" s="625"/>
      <c r="B13" s="606" t="s">
        <v>89</v>
      </c>
      <c r="C13" s="604"/>
      <c r="D13" s="604"/>
      <c r="E13" s="483"/>
      <c r="F13" s="629"/>
      <c r="G13" s="630"/>
      <c r="H13" s="630"/>
      <c r="I13" s="630"/>
      <c r="J13" s="630"/>
      <c r="K13" s="630"/>
      <c r="L13" s="630"/>
      <c r="M13" s="631"/>
      <c r="N13" s="629"/>
      <c r="O13" s="630"/>
      <c r="P13" s="630"/>
      <c r="Q13" s="630"/>
      <c r="R13" s="630"/>
      <c r="S13" s="630"/>
      <c r="T13" s="630"/>
      <c r="U13" s="631"/>
      <c r="V13" s="629"/>
      <c r="W13" s="630"/>
      <c r="X13" s="630"/>
      <c r="Y13" s="630"/>
      <c r="Z13" s="630"/>
      <c r="AA13" s="630"/>
      <c r="AB13" s="630"/>
      <c r="AC13" s="631"/>
      <c r="AD13" s="629"/>
      <c r="AE13" s="630"/>
      <c r="AF13" s="630"/>
      <c r="AG13" s="630"/>
      <c r="AH13" s="630"/>
      <c r="AI13" s="630"/>
      <c r="AJ13" s="630"/>
      <c r="AK13" s="631"/>
      <c r="AL13" s="629"/>
      <c r="AM13" s="630"/>
      <c r="AN13" s="630"/>
      <c r="AO13" s="630"/>
      <c r="AP13" s="630"/>
      <c r="AQ13" s="630"/>
      <c r="AR13" s="630"/>
      <c r="AS13" s="634"/>
    </row>
    <row r="14" spans="1:45" ht="14.45" customHeight="1" thickBot="1">
      <c r="A14" s="625"/>
      <c r="B14" s="605"/>
      <c r="C14" s="604"/>
      <c r="D14" s="604"/>
      <c r="E14" s="485"/>
      <c r="F14" s="629"/>
      <c r="G14" s="630"/>
      <c r="H14" s="630"/>
      <c r="I14" s="630"/>
      <c r="J14" s="630"/>
      <c r="K14" s="630"/>
      <c r="L14" s="630"/>
      <c r="M14" s="631"/>
      <c r="N14" s="629"/>
      <c r="O14" s="630"/>
      <c r="P14" s="630"/>
      <c r="Q14" s="630"/>
      <c r="R14" s="630"/>
      <c r="S14" s="630"/>
      <c r="T14" s="630"/>
      <c r="U14" s="631"/>
      <c r="V14" s="629"/>
      <c r="W14" s="630"/>
      <c r="X14" s="630"/>
      <c r="Y14" s="630"/>
      <c r="Z14" s="630"/>
      <c r="AA14" s="630"/>
      <c r="AB14" s="630"/>
      <c r="AC14" s="631"/>
      <c r="AD14" s="629"/>
      <c r="AE14" s="630"/>
      <c r="AF14" s="630"/>
      <c r="AG14" s="630"/>
      <c r="AH14" s="630"/>
      <c r="AI14" s="630"/>
      <c r="AJ14" s="630"/>
      <c r="AK14" s="631"/>
      <c r="AL14" s="629"/>
      <c r="AM14" s="630"/>
      <c r="AN14" s="630"/>
      <c r="AO14" s="630"/>
      <c r="AP14" s="630"/>
      <c r="AQ14" s="630"/>
      <c r="AR14" s="630"/>
      <c r="AS14" s="634"/>
    </row>
    <row r="15" spans="1:45" ht="26.1" customHeight="1" thickBot="1">
      <c r="A15" s="607" t="s">
        <v>459</v>
      </c>
      <c r="B15" s="609">
        <v>0.35416666666666669</v>
      </c>
      <c r="C15" s="610"/>
      <c r="D15" s="610"/>
      <c r="E15" s="611"/>
      <c r="F15" s="612" t="s">
        <v>460</v>
      </c>
      <c r="G15" s="613"/>
      <c r="H15" s="613"/>
      <c r="I15" s="613"/>
      <c r="J15" s="614"/>
      <c r="K15" s="614"/>
      <c r="L15" s="614"/>
      <c r="M15" s="615"/>
      <c r="N15" s="641" t="s">
        <v>461</v>
      </c>
      <c r="O15" s="642"/>
      <c r="P15" s="642"/>
      <c r="Q15" s="642"/>
      <c r="R15" s="643"/>
      <c r="S15" s="643"/>
      <c r="T15" s="643"/>
      <c r="U15" s="644"/>
      <c r="V15" s="641" t="s">
        <v>461</v>
      </c>
      <c r="W15" s="642"/>
      <c r="X15" s="642"/>
      <c r="Y15" s="642"/>
      <c r="Z15" s="643"/>
      <c r="AA15" s="643"/>
      <c r="AB15" s="643"/>
      <c r="AC15" s="644"/>
      <c r="AD15" s="641" t="s">
        <v>461</v>
      </c>
      <c r="AE15" s="642"/>
      <c r="AF15" s="642"/>
      <c r="AG15" s="642"/>
      <c r="AH15" s="643"/>
      <c r="AI15" s="643"/>
      <c r="AJ15" s="643"/>
      <c r="AK15" s="644"/>
      <c r="AL15" s="645"/>
      <c r="AM15" s="646"/>
      <c r="AN15" s="646"/>
      <c r="AO15" s="646"/>
      <c r="AP15" s="647"/>
      <c r="AQ15" s="647"/>
      <c r="AR15" s="647"/>
      <c r="AS15" s="648"/>
    </row>
    <row r="16" spans="1:45" ht="26.1" customHeight="1" thickBot="1">
      <c r="A16" s="607"/>
      <c r="B16" s="649">
        <v>0.47916666666666669</v>
      </c>
      <c r="C16" s="604"/>
      <c r="D16" s="604"/>
      <c r="E16" s="636"/>
      <c r="F16" s="650" t="s">
        <v>460</v>
      </c>
      <c r="G16" s="651"/>
      <c r="H16" s="651"/>
      <c r="I16" s="651"/>
      <c r="J16" s="652"/>
      <c r="K16" s="652"/>
      <c r="L16" s="652"/>
      <c r="M16" s="653"/>
      <c r="N16" s="654" t="s">
        <v>462</v>
      </c>
      <c r="O16" s="655"/>
      <c r="P16" s="655"/>
      <c r="Q16" s="655"/>
      <c r="R16" s="656"/>
      <c r="S16" s="656"/>
      <c r="T16" s="656"/>
      <c r="U16" s="657"/>
      <c r="V16" s="654" t="s">
        <v>462</v>
      </c>
      <c r="W16" s="655"/>
      <c r="X16" s="655"/>
      <c r="Y16" s="655"/>
      <c r="Z16" s="656"/>
      <c r="AA16" s="656"/>
      <c r="AB16" s="656"/>
      <c r="AC16" s="657"/>
      <c r="AD16" s="654"/>
      <c r="AE16" s="655"/>
      <c r="AF16" s="655"/>
      <c r="AG16" s="655"/>
      <c r="AH16" s="656"/>
      <c r="AI16" s="656"/>
      <c r="AJ16" s="656"/>
      <c r="AK16" s="657"/>
      <c r="AL16" s="654" t="s">
        <v>461</v>
      </c>
      <c r="AM16" s="655"/>
      <c r="AN16" s="655"/>
      <c r="AO16" s="655"/>
      <c r="AP16" s="656"/>
      <c r="AQ16" s="656"/>
      <c r="AR16" s="656"/>
      <c r="AS16" s="658"/>
    </row>
    <row r="17" spans="1:45" ht="26.1" customHeight="1" thickBot="1">
      <c r="A17" s="608"/>
      <c r="B17" s="616">
        <v>0.625</v>
      </c>
      <c r="C17" s="617"/>
      <c r="D17" s="617"/>
      <c r="E17" s="618"/>
      <c r="F17" s="619" t="s">
        <v>460</v>
      </c>
      <c r="G17" s="620"/>
      <c r="H17" s="620"/>
      <c r="I17" s="620"/>
      <c r="J17" s="621"/>
      <c r="K17" s="621"/>
      <c r="L17" s="621"/>
      <c r="M17" s="622"/>
      <c r="N17" s="659" t="s">
        <v>298</v>
      </c>
      <c r="O17" s="660"/>
      <c r="P17" s="660"/>
      <c r="Q17" s="660"/>
      <c r="R17" s="661"/>
      <c r="S17" s="661"/>
      <c r="T17" s="661"/>
      <c r="U17" s="662"/>
      <c r="V17" s="659" t="s">
        <v>12</v>
      </c>
      <c r="W17" s="660"/>
      <c r="X17" s="660"/>
      <c r="Y17" s="660"/>
      <c r="Z17" s="661"/>
      <c r="AA17" s="661"/>
      <c r="AB17" s="661"/>
      <c r="AC17" s="662"/>
      <c r="AD17" s="659" t="s">
        <v>462</v>
      </c>
      <c r="AE17" s="660"/>
      <c r="AF17" s="660"/>
      <c r="AG17" s="660"/>
      <c r="AH17" s="661"/>
      <c r="AI17" s="661"/>
      <c r="AJ17" s="661"/>
      <c r="AK17" s="662"/>
      <c r="AL17" s="659" t="s">
        <v>462</v>
      </c>
      <c r="AM17" s="660"/>
      <c r="AN17" s="660"/>
      <c r="AO17" s="660"/>
      <c r="AP17" s="661"/>
      <c r="AQ17" s="661"/>
      <c r="AR17" s="661"/>
      <c r="AS17" s="663"/>
    </row>
    <row r="18" spans="1:45" ht="26.1" customHeight="1">
      <c r="A18" s="664" t="s">
        <v>463</v>
      </c>
      <c r="B18" s="667">
        <v>0.35416666666666669</v>
      </c>
      <c r="C18" s="668"/>
      <c r="D18" s="668"/>
      <c r="E18" s="669"/>
      <c r="F18" s="612" t="s">
        <v>460</v>
      </c>
      <c r="G18" s="613"/>
      <c r="H18" s="613"/>
      <c r="I18" s="613"/>
      <c r="J18" s="614"/>
      <c r="K18" s="614"/>
      <c r="L18" s="614"/>
      <c r="M18" s="615"/>
      <c r="N18" s="641" t="s">
        <v>304</v>
      </c>
      <c r="O18" s="642"/>
      <c r="P18" s="642"/>
      <c r="Q18" s="642"/>
      <c r="R18" s="643"/>
      <c r="S18" s="643"/>
      <c r="T18" s="643"/>
      <c r="U18" s="644"/>
      <c r="V18" s="641" t="s">
        <v>464</v>
      </c>
      <c r="W18" s="642"/>
      <c r="X18" s="642"/>
      <c r="Y18" s="642"/>
      <c r="Z18" s="643"/>
      <c r="AA18" s="643"/>
      <c r="AB18" s="643"/>
      <c r="AC18" s="644"/>
      <c r="AD18" s="641" t="s">
        <v>465</v>
      </c>
      <c r="AE18" s="642"/>
      <c r="AF18" s="642"/>
      <c r="AG18" s="642"/>
      <c r="AH18" s="643"/>
      <c r="AI18" s="643"/>
      <c r="AJ18" s="643"/>
      <c r="AK18" s="644"/>
      <c r="AL18" s="641" t="s">
        <v>465</v>
      </c>
      <c r="AM18" s="642"/>
      <c r="AN18" s="642"/>
      <c r="AO18" s="642"/>
      <c r="AP18" s="643"/>
      <c r="AQ18" s="643"/>
      <c r="AR18" s="643"/>
      <c r="AS18" s="682"/>
    </row>
    <row r="19" spans="1:45" ht="26.1" customHeight="1">
      <c r="A19" s="665"/>
      <c r="B19" s="670">
        <v>0.54166666666666663</v>
      </c>
      <c r="C19" s="671"/>
      <c r="D19" s="671"/>
      <c r="E19" s="672"/>
      <c r="F19" s="673" t="s">
        <v>279</v>
      </c>
      <c r="G19" s="674"/>
      <c r="H19" s="674"/>
      <c r="I19" s="674"/>
      <c r="J19" s="675"/>
      <c r="K19" s="675"/>
      <c r="L19" s="675"/>
      <c r="M19" s="676"/>
      <c r="N19" s="677" t="s">
        <v>466</v>
      </c>
      <c r="O19" s="678"/>
      <c r="P19" s="678"/>
      <c r="Q19" s="678"/>
      <c r="R19" s="679"/>
      <c r="S19" s="679"/>
      <c r="T19" s="679"/>
      <c r="U19" s="680"/>
      <c r="V19" s="677" t="s">
        <v>160</v>
      </c>
      <c r="W19" s="678"/>
      <c r="X19" s="678"/>
      <c r="Y19" s="678"/>
      <c r="Z19" s="679"/>
      <c r="AA19" s="679"/>
      <c r="AB19" s="679"/>
      <c r="AC19" s="680"/>
      <c r="AD19" s="677"/>
      <c r="AE19" s="678"/>
      <c r="AF19" s="678"/>
      <c r="AG19" s="678"/>
      <c r="AH19" s="679"/>
      <c r="AI19" s="679"/>
      <c r="AJ19" s="679"/>
      <c r="AK19" s="680"/>
      <c r="AL19" s="677"/>
      <c r="AM19" s="678"/>
      <c r="AN19" s="678"/>
      <c r="AO19" s="678"/>
      <c r="AP19" s="679"/>
      <c r="AQ19" s="679"/>
      <c r="AR19" s="679"/>
      <c r="AS19" s="681"/>
    </row>
    <row r="20" spans="1:45" ht="26.1" customHeight="1">
      <c r="A20" s="665"/>
      <c r="B20" s="670">
        <v>0.5625</v>
      </c>
      <c r="C20" s="671"/>
      <c r="D20" s="671"/>
      <c r="E20" s="672"/>
      <c r="F20" s="673" t="s">
        <v>279</v>
      </c>
      <c r="G20" s="674"/>
      <c r="H20" s="674"/>
      <c r="I20" s="674"/>
      <c r="J20" s="675"/>
      <c r="K20" s="675"/>
      <c r="L20" s="675"/>
      <c r="M20" s="676"/>
      <c r="N20" s="677"/>
      <c r="O20" s="678"/>
      <c r="P20" s="678"/>
      <c r="Q20" s="678"/>
      <c r="R20" s="679"/>
      <c r="S20" s="679"/>
      <c r="T20" s="679"/>
      <c r="U20" s="680"/>
      <c r="V20" s="677" t="s">
        <v>467</v>
      </c>
      <c r="W20" s="678"/>
      <c r="X20" s="678"/>
      <c r="Y20" s="678"/>
      <c r="Z20" s="679"/>
      <c r="AA20" s="679"/>
      <c r="AB20" s="679"/>
      <c r="AC20" s="680"/>
      <c r="AD20" s="677" t="s">
        <v>466</v>
      </c>
      <c r="AE20" s="678"/>
      <c r="AF20" s="678"/>
      <c r="AG20" s="678"/>
      <c r="AH20" s="679"/>
      <c r="AI20" s="679"/>
      <c r="AJ20" s="679"/>
      <c r="AK20" s="680"/>
      <c r="AL20" s="677"/>
      <c r="AM20" s="678"/>
      <c r="AN20" s="678"/>
      <c r="AO20" s="678"/>
      <c r="AP20" s="679"/>
      <c r="AQ20" s="679"/>
      <c r="AR20" s="679"/>
      <c r="AS20" s="681"/>
    </row>
    <row r="21" spans="1:45" ht="26.1" customHeight="1">
      <c r="A21" s="665"/>
      <c r="B21" s="670">
        <v>0.58333333333333337</v>
      </c>
      <c r="C21" s="671"/>
      <c r="D21" s="671"/>
      <c r="E21" s="672"/>
      <c r="F21" s="673" t="s">
        <v>279</v>
      </c>
      <c r="G21" s="674"/>
      <c r="H21" s="674"/>
      <c r="I21" s="674"/>
      <c r="J21" s="675"/>
      <c r="K21" s="675"/>
      <c r="L21" s="675"/>
      <c r="M21" s="676"/>
      <c r="N21" s="677"/>
      <c r="O21" s="678"/>
      <c r="P21" s="678"/>
      <c r="Q21" s="678"/>
      <c r="R21" s="679"/>
      <c r="S21" s="679"/>
      <c r="T21" s="679"/>
      <c r="U21" s="680"/>
      <c r="V21" s="677"/>
      <c r="W21" s="678"/>
      <c r="X21" s="678"/>
      <c r="Y21" s="678"/>
      <c r="Z21" s="679"/>
      <c r="AA21" s="679"/>
      <c r="AB21" s="679"/>
      <c r="AC21" s="680"/>
      <c r="AD21" s="677"/>
      <c r="AE21" s="678"/>
      <c r="AF21" s="678"/>
      <c r="AG21" s="678"/>
      <c r="AH21" s="679"/>
      <c r="AI21" s="679"/>
      <c r="AJ21" s="679"/>
      <c r="AK21" s="680"/>
      <c r="AL21" s="677" t="s">
        <v>466</v>
      </c>
      <c r="AM21" s="678"/>
      <c r="AN21" s="678"/>
      <c r="AO21" s="678"/>
      <c r="AP21" s="679"/>
      <c r="AQ21" s="679"/>
      <c r="AR21" s="679"/>
      <c r="AS21" s="681"/>
    </row>
    <row r="22" spans="1:45" ht="26.1" customHeight="1">
      <c r="A22" s="665"/>
      <c r="B22" s="688"/>
      <c r="C22" s="689"/>
      <c r="D22" s="689"/>
      <c r="E22" s="690"/>
      <c r="F22" s="683" t="s">
        <v>280</v>
      </c>
      <c r="G22" s="684"/>
      <c r="H22" s="684"/>
      <c r="I22" s="684"/>
      <c r="J22" s="685"/>
      <c r="K22" s="685"/>
      <c r="L22" s="685"/>
      <c r="M22" s="687"/>
      <c r="N22" s="683" t="s">
        <v>468</v>
      </c>
      <c r="O22" s="684"/>
      <c r="P22" s="684"/>
      <c r="Q22" s="684"/>
      <c r="R22" s="685"/>
      <c r="S22" s="685"/>
      <c r="T22" s="685"/>
      <c r="U22" s="687"/>
      <c r="V22" s="683"/>
      <c r="W22" s="684"/>
      <c r="X22" s="684"/>
      <c r="Y22" s="684"/>
      <c r="Z22" s="685"/>
      <c r="AA22" s="685"/>
      <c r="AB22" s="685"/>
      <c r="AC22" s="687"/>
      <c r="AD22" s="683"/>
      <c r="AE22" s="684"/>
      <c r="AF22" s="684"/>
      <c r="AG22" s="684"/>
      <c r="AH22" s="685"/>
      <c r="AI22" s="685"/>
      <c r="AJ22" s="685"/>
      <c r="AK22" s="687"/>
      <c r="AL22" s="683"/>
      <c r="AM22" s="684"/>
      <c r="AN22" s="684"/>
      <c r="AO22" s="684"/>
      <c r="AP22" s="685"/>
      <c r="AQ22" s="685"/>
      <c r="AR22" s="685"/>
      <c r="AS22" s="686"/>
    </row>
    <row r="23" spans="1:45" ht="26.1" customHeight="1">
      <c r="A23" s="665"/>
      <c r="B23" s="670">
        <v>0.60416666666666663</v>
      </c>
      <c r="C23" s="671"/>
      <c r="D23" s="671"/>
      <c r="E23" s="672"/>
      <c r="F23" s="683" t="s">
        <v>280</v>
      </c>
      <c r="G23" s="684"/>
      <c r="H23" s="684"/>
      <c r="I23" s="684"/>
      <c r="J23" s="685"/>
      <c r="K23" s="685"/>
      <c r="L23" s="685"/>
      <c r="M23" s="687"/>
      <c r="N23" s="683" t="s">
        <v>469</v>
      </c>
      <c r="O23" s="684"/>
      <c r="P23" s="684"/>
      <c r="Q23" s="684"/>
      <c r="R23" s="685"/>
      <c r="S23" s="685"/>
      <c r="T23" s="685"/>
      <c r="U23" s="687"/>
      <c r="V23" s="683" t="s">
        <v>470</v>
      </c>
      <c r="W23" s="684"/>
      <c r="X23" s="684"/>
      <c r="Y23" s="684"/>
      <c r="Z23" s="685"/>
      <c r="AA23" s="685"/>
      <c r="AB23" s="685"/>
      <c r="AC23" s="687"/>
      <c r="AD23" s="683"/>
      <c r="AE23" s="684"/>
      <c r="AF23" s="684"/>
      <c r="AG23" s="684"/>
      <c r="AH23" s="685"/>
      <c r="AI23" s="685"/>
      <c r="AJ23" s="685"/>
      <c r="AK23" s="687"/>
      <c r="AL23" s="683"/>
      <c r="AM23" s="684"/>
      <c r="AN23" s="684"/>
      <c r="AO23" s="684"/>
      <c r="AP23" s="685"/>
      <c r="AQ23" s="685"/>
      <c r="AR23" s="685"/>
      <c r="AS23" s="686"/>
    </row>
    <row r="24" spans="1:45" ht="26.1" customHeight="1">
      <c r="A24" s="665"/>
      <c r="B24" s="670">
        <v>0.625</v>
      </c>
      <c r="C24" s="671"/>
      <c r="D24" s="671"/>
      <c r="E24" s="672"/>
      <c r="F24" s="683" t="s">
        <v>280</v>
      </c>
      <c r="G24" s="684"/>
      <c r="H24" s="684"/>
      <c r="I24" s="684"/>
      <c r="J24" s="685"/>
      <c r="K24" s="685"/>
      <c r="L24" s="685"/>
      <c r="M24" s="687"/>
      <c r="N24" s="683"/>
      <c r="O24" s="684"/>
      <c r="P24" s="684"/>
      <c r="Q24" s="684"/>
      <c r="R24" s="685"/>
      <c r="S24" s="685"/>
      <c r="T24" s="685"/>
      <c r="U24" s="687"/>
      <c r="V24" s="683"/>
      <c r="W24" s="684"/>
      <c r="X24" s="684"/>
      <c r="Y24" s="684"/>
      <c r="Z24" s="685"/>
      <c r="AA24" s="685"/>
      <c r="AB24" s="685"/>
      <c r="AC24" s="687"/>
      <c r="AD24" s="683" t="s">
        <v>470</v>
      </c>
      <c r="AE24" s="684"/>
      <c r="AF24" s="684"/>
      <c r="AG24" s="684"/>
      <c r="AH24" s="685"/>
      <c r="AI24" s="685"/>
      <c r="AJ24" s="685"/>
      <c r="AK24" s="687"/>
      <c r="AL24" s="683" t="s">
        <v>468</v>
      </c>
      <c r="AM24" s="684"/>
      <c r="AN24" s="684"/>
      <c r="AO24" s="684"/>
      <c r="AP24" s="685"/>
      <c r="AQ24" s="685"/>
      <c r="AR24" s="685"/>
      <c r="AS24" s="686"/>
    </row>
    <row r="25" spans="1:45" ht="26.1" customHeight="1">
      <c r="A25" s="665"/>
      <c r="B25" s="670">
        <v>0.64583333333333337</v>
      </c>
      <c r="C25" s="671"/>
      <c r="D25" s="671"/>
      <c r="E25" s="672"/>
      <c r="F25" s="683" t="s">
        <v>280</v>
      </c>
      <c r="G25" s="684"/>
      <c r="H25" s="684"/>
      <c r="I25" s="684"/>
      <c r="J25" s="685"/>
      <c r="K25" s="685"/>
      <c r="L25" s="685"/>
      <c r="M25" s="687"/>
      <c r="N25" s="683"/>
      <c r="O25" s="684"/>
      <c r="P25" s="684"/>
      <c r="Q25" s="684"/>
      <c r="R25" s="685"/>
      <c r="S25" s="685"/>
      <c r="T25" s="685"/>
      <c r="U25" s="687"/>
      <c r="V25" s="683"/>
      <c r="W25" s="684"/>
      <c r="X25" s="684"/>
      <c r="Y25" s="684"/>
      <c r="Z25" s="685"/>
      <c r="AA25" s="685"/>
      <c r="AB25" s="685"/>
      <c r="AC25" s="687"/>
      <c r="AD25" s="683"/>
      <c r="AE25" s="684"/>
      <c r="AF25" s="684"/>
      <c r="AG25" s="684"/>
      <c r="AH25" s="685"/>
      <c r="AI25" s="685"/>
      <c r="AJ25" s="685"/>
      <c r="AK25" s="687"/>
      <c r="AL25" s="683" t="s">
        <v>469</v>
      </c>
      <c r="AM25" s="684"/>
      <c r="AN25" s="684"/>
      <c r="AO25" s="684"/>
      <c r="AP25" s="685"/>
      <c r="AQ25" s="685"/>
      <c r="AR25" s="685"/>
      <c r="AS25" s="686"/>
    </row>
    <row r="26" spans="1:45" ht="26.1" customHeight="1">
      <c r="A26" s="665"/>
      <c r="B26" s="688"/>
      <c r="C26" s="689"/>
      <c r="D26" s="689"/>
      <c r="E26" s="690"/>
      <c r="F26" s="673" t="s">
        <v>279</v>
      </c>
      <c r="G26" s="674"/>
      <c r="H26" s="674"/>
      <c r="I26" s="674"/>
      <c r="J26" s="675"/>
      <c r="K26" s="675"/>
      <c r="L26" s="675"/>
      <c r="M26" s="676"/>
      <c r="N26" s="691" t="s">
        <v>471</v>
      </c>
      <c r="O26" s="692"/>
      <c r="P26" s="692"/>
      <c r="Q26" s="692"/>
      <c r="R26" s="693"/>
      <c r="S26" s="693"/>
      <c r="T26" s="693"/>
      <c r="U26" s="694"/>
      <c r="V26" s="691" t="s">
        <v>471</v>
      </c>
      <c r="W26" s="692"/>
      <c r="X26" s="692"/>
      <c r="Y26" s="692"/>
      <c r="Z26" s="693"/>
      <c r="AA26" s="693"/>
      <c r="AB26" s="693"/>
      <c r="AC26" s="694"/>
      <c r="AD26" s="691"/>
      <c r="AE26" s="692"/>
      <c r="AF26" s="692"/>
      <c r="AG26" s="692"/>
      <c r="AH26" s="693"/>
      <c r="AI26" s="693"/>
      <c r="AJ26" s="693"/>
      <c r="AK26" s="694"/>
      <c r="AL26" s="691"/>
      <c r="AM26" s="692"/>
      <c r="AN26" s="692"/>
      <c r="AO26" s="692"/>
      <c r="AP26" s="693"/>
      <c r="AQ26" s="693"/>
      <c r="AR26" s="693"/>
      <c r="AS26" s="700"/>
    </row>
    <row r="27" spans="1:45" ht="26.1" customHeight="1">
      <c r="A27" s="665"/>
      <c r="B27" s="670">
        <v>0.67361111111111116</v>
      </c>
      <c r="C27" s="671"/>
      <c r="D27" s="671"/>
      <c r="E27" s="672"/>
      <c r="F27" s="673" t="s">
        <v>279</v>
      </c>
      <c r="G27" s="674"/>
      <c r="H27" s="674"/>
      <c r="I27" s="674"/>
      <c r="J27" s="675"/>
      <c r="K27" s="675"/>
      <c r="L27" s="675"/>
      <c r="M27" s="676"/>
      <c r="N27" s="691"/>
      <c r="O27" s="692"/>
      <c r="P27" s="692"/>
      <c r="Q27" s="692"/>
      <c r="R27" s="693"/>
      <c r="S27" s="693"/>
      <c r="T27" s="693"/>
      <c r="U27" s="694"/>
      <c r="V27" s="691"/>
      <c r="W27" s="692"/>
      <c r="X27" s="692"/>
      <c r="Y27" s="692"/>
      <c r="Z27" s="693"/>
      <c r="AA27" s="693"/>
      <c r="AB27" s="693"/>
      <c r="AC27" s="694"/>
      <c r="AD27" s="691" t="s">
        <v>471</v>
      </c>
      <c r="AE27" s="692"/>
      <c r="AF27" s="692"/>
      <c r="AG27" s="692"/>
      <c r="AH27" s="693"/>
      <c r="AI27" s="693"/>
      <c r="AJ27" s="693"/>
      <c r="AK27" s="694"/>
      <c r="AL27" s="691" t="s">
        <v>471</v>
      </c>
      <c r="AM27" s="692"/>
      <c r="AN27" s="692"/>
      <c r="AO27" s="692"/>
      <c r="AP27" s="693"/>
      <c r="AQ27" s="693"/>
      <c r="AR27" s="693"/>
      <c r="AS27" s="700"/>
    </row>
    <row r="28" spans="1:45" ht="26.1" customHeight="1">
      <c r="A28" s="665"/>
      <c r="B28" s="688"/>
      <c r="C28" s="689"/>
      <c r="D28" s="689"/>
      <c r="E28" s="690"/>
      <c r="F28" s="683" t="s">
        <v>280</v>
      </c>
      <c r="G28" s="684"/>
      <c r="H28" s="684"/>
      <c r="I28" s="684"/>
      <c r="J28" s="685"/>
      <c r="K28" s="685"/>
      <c r="L28" s="685"/>
      <c r="M28" s="687"/>
      <c r="N28" s="683" t="s">
        <v>472</v>
      </c>
      <c r="O28" s="684"/>
      <c r="P28" s="684"/>
      <c r="Q28" s="684"/>
      <c r="R28" s="685"/>
      <c r="S28" s="685"/>
      <c r="T28" s="685"/>
      <c r="U28" s="687"/>
      <c r="V28" s="683"/>
      <c r="W28" s="684"/>
      <c r="X28" s="684"/>
      <c r="Y28" s="684"/>
      <c r="Z28" s="685"/>
      <c r="AA28" s="685"/>
      <c r="AB28" s="685"/>
      <c r="AC28" s="687"/>
      <c r="AD28" s="683"/>
      <c r="AE28" s="684"/>
      <c r="AF28" s="684"/>
      <c r="AG28" s="684"/>
      <c r="AH28" s="685"/>
      <c r="AI28" s="685"/>
      <c r="AJ28" s="685"/>
      <c r="AK28" s="687"/>
      <c r="AL28" s="683"/>
      <c r="AM28" s="684"/>
      <c r="AN28" s="684"/>
      <c r="AO28" s="684"/>
      <c r="AP28" s="685"/>
      <c r="AQ28" s="685"/>
      <c r="AR28" s="685"/>
      <c r="AS28" s="686"/>
    </row>
    <row r="29" spans="1:45" ht="26.1" customHeight="1" thickBot="1">
      <c r="A29" s="666"/>
      <c r="B29" s="670">
        <v>0.70138888888888884</v>
      </c>
      <c r="C29" s="671"/>
      <c r="D29" s="671"/>
      <c r="E29" s="672"/>
      <c r="F29" s="683" t="s">
        <v>280</v>
      </c>
      <c r="G29" s="684"/>
      <c r="H29" s="684"/>
      <c r="I29" s="684"/>
      <c r="J29" s="685"/>
      <c r="K29" s="685"/>
      <c r="L29" s="685"/>
      <c r="M29" s="687"/>
      <c r="N29" s="695"/>
      <c r="O29" s="696"/>
      <c r="P29" s="696"/>
      <c r="Q29" s="696"/>
      <c r="R29" s="697"/>
      <c r="S29" s="697"/>
      <c r="T29" s="697"/>
      <c r="U29" s="698"/>
      <c r="V29" s="695" t="s">
        <v>472</v>
      </c>
      <c r="W29" s="696"/>
      <c r="X29" s="696"/>
      <c r="Y29" s="696"/>
      <c r="Z29" s="697"/>
      <c r="AA29" s="697"/>
      <c r="AB29" s="697"/>
      <c r="AC29" s="698"/>
      <c r="AD29" s="695" t="s">
        <v>472</v>
      </c>
      <c r="AE29" s="696"/>
      <c r="AF29" s="696"/>
      <c r="AG29" s="696"/>
      <c r="AH29" s="697"/>
      <c r="AI29" s="697"/>
      <c r="AJ29" s="697"/>
      <c r="AK29" s="698"/>
      <c r="AL29" s="695" t="s">
        <v>472</v>
      </c>
      <c r="AM29" s="696"/>
      <c r="AN29" s="696"/>
      <c r="AO29" s="696"/>
      <c r="AP29" s="697"/>
      <c r="AQ29" s="697"/>
      <c r="AR29" s="697"/>
      <c r="AS29" s="699"/>
    </row>
    <row r="30" spans="1:45" ht="26.1" customHeight="1" thickBot="1">
      <c r="A30" s="701" t="s">
        <v>473</v>
      </c>
      <c r="B30" s="667">
        <v>0.35416666666666669</v>
      </c>
      <c r="C30" s="705"/>
      <c r="D30" s="705"/>
      <c r="E30" s="706"/>
      <c r="F30" s="707" t="s">
        <v>279</v>
      </c>
      <c r="G30" s="708"/>
      <c r="H30" s="708"/>
      <c r="I30" s="708"/>
      <c r="J30" s="709"/>
      <c r="K30" s="709"/>
      <c r="L30" s="709"/>
      <c r="M30" s="710"/>
      <c r="N30" s="711" t="s">
        <v>474</v>
      </c>
      <c r="O30" s="712"/>
      <c r="P30" s="712"/>
      <c r="Q30" s="712"/>
      <c r="R30" s="713"/>
      <c r="S30" s="713"/>
      <c r="T30" s="713"/>
      <c r="U30" s="714"/>
      <c r="V30" s="711" t="s">
        <v>474</v>
      </c>
      <c r="W30" s="712"/>
      <c r="X30" s="712"/>
      <c r="Y30" s="712"/>
      <c r="Z30" s="713"/>
      <c r="AA30" s="713"/>
      <c r="AB30" s="713"/>
      <c r="AC30" s="714"/>
      <c r="AD30" s="711" t="s">
        <v>474</v>
      </c>
      <c r="AE30" s="712"/>
      <c r="AF30" s="712"/>
      <c r="AG30" s="712"/>
      <c r="AH30" s="713"/>
      <c r="AI30" s="713"/>
      <c r="AJ30" s="713"/>
      <c r="AK30" s="714"/>
      <c r="AL30" s="711"/>
      <c r="AM30" s="712"/>
      <c r="AN30" s="712"/>
      <c r="AO30" s="712"/>
      <c r="AP30" s="713"/>
      <c r="AQ30" s="713"/>
      <c r="AR30" s="713"/>
      <c r="AS30" s="735"/>
    </row>
    <row r="31" spans="1:45" ht="26.1" customHeight="1" thickBot="1">
      <c r="A31" s="701"/>
      <c r="B31" s="670">
        <v>0.38194444444444442</v>
      </c>
      <c r="C31" s="736"/>
      <c r="D31" s="736"/>
      <c r="E31" s="737"/>
      <c r="F31" s="738" t="s">
        <v>279</v>
      </c>
      <c r="G31" s="739"/>
      <c r="H31" s="739"/>
      <c r="I31" s="739"/>
      <c r="J31" s="740"/>
      <c r="K31" s="740"/>
      <c r="L31" s="740"/>
      <c r="M31" s="741"/>
      <c r="N31" s="742"/>
      <c r="O31" s="743"/>
      <c r="P31" s="743"/>
      <c r="Q31" s="743"/>
      <c r="R31" s="744"/>
      <c r="S31" s="744"/>
      <c r="T31" s="744"/>
      <c r="U31" s="745"/>
      <c r="V31" s="742"/>
      <c r="W31" s="743"/>
      <c r="X31" s="743"/>
      <c r="Y31" s="743"/>
      <c r="Z31" s="744"/>
      <c r="AA31" s="744"/>
      <c r="AB31" s="744"/>
      <c r="AC31" s="745"/>
      <c r="AD31" s="742"/>
      <c r="AE31" s="743"/>
      <c r="AF31" s="743"/>
      <c r="AG31" s="743"/>
      <c r="AH31" s="744"/>
      <c r="AI31" s="744"/>
      <c r="AJ31" s="744"/>
      <c r="AK31" s="745"/>
      <c r="AL31" s="746" t="s">
        <v>474</v>
      </c>
      <c r="AM31" s="747"/>
      <c r="AN31" s="747"/>
      <c r="AO31" s="747"/>
      <c r="AP31" s="748"/>
      <c r="AQ31" s="748"/>
      <c r="AR31" s="748"/>
      <c r="AS31" s="749"/>
    </row>
    <row r="32" spans="1:45" ht="26.1" customHeight="1" thickBot="1">
      <c r="A32" s="702"/>
      <c r="B32" s="724"/>
      <c r="C32" s="725"/>
      <c r="D32" s="725"/>
      <c r="E32" s="726"/>
      <c r="F32" s="716" t="s">
        <v>280</v>
      </c>
      <c r="G32" s="717"/>
      <c r="H32" s="717"/>
      <c r="I32" s="717"/>
      <c r="J32" s="717"/>
      <c r="K32" s="717"/>
      <c r="L32" s="717"/>
      <c r="M32" s="750"/>
      <c r="N32" s="683" t="s">
        <v>475</v>
      </c>
      <c r="O32" s="684"/>
      <c r="P32" s="684"/>
      <c r="Q32" s="684"/>
      <c r="R32" s="685"/>
      <c r="S32" s="685"/>
      <c r="T32" s="685"/>
      <c r="U32" s="687"/>
      <c r="V32" s="683" t="s">
        <v>475</v>
      </c>
      <c r="W32" s="684"/>
      <c r="X32" s="684"/>
      <c r="Y32" s="684"/>
      <c r="Z32" s="685"/>
      <c r="AA32" s="685"/>
      <c r="AB32" s="685"/>
      <c r="AC32" s="687"/>
      <c r="AD32" s="683"/>
      <c r="AE32" s="684"/>
      <c r="AF32" s="684"/>
      <c r="AG32" s="684"/>
      <c r="AH32" s="685"/>
      <c r="AI32" s="685"/>
      <c r="AJ32" s="685"/>
      <c r="AK32" s="687"/>
      <c r="AL32" s="683"/>
      <c r="AM32" s="684"/>
      <c r="AN32" s="684"/>
      <c r="AO32" s="684"/>
      <c r="AP32" s="685"/>
      <c r="AQ32" s="685"/>
      <c r="AR32" s="685"/>
      <c r="AS32" s="686"/>
    </row>
    <row r="33" spans="1:45" ht="26.1" customHeight="1" thickBot="1">
      <c r="A33" s="702"/>
      <c r="B33" s="649">
        <v>0.40972222222222227</v>
      </c>
      <c r="C33" s="723"/>
      <c r="D33" s="723"/>
      <c r="E33" s="631"/>
      <c r="F33" s="727" t="s">
        <v>280</v>
      </c>
      <c r="G33" s="728"/>
      <c r="H33" s="728"/>
      <c r="I33" s="728"/>
      <c r="J33" s="729"/>
      <c r="K33" s="729"/>
      <c r="L33" s="729"/>
      <c r="M33" s="730"/>
      <c r="N33" s="683"/>
      <c r="O33" s="684"/>
      <c r="P33" s="684"/>
      <c r="Q33" s="684"/>
      <c r="R33" s="685"/>
      <c r="S33" s="685"/>
      <c r="T33" s="685"/>
      <c r="U33" s="687"/>
      <c r="V33" s="683"/>
      <c r="W33" s="684"/>
      <c r="X33" s="684"/>
      <c r="Y33" s="684"/>
      <c r="Z33" s="685"/>
      <c r="AA33" s="685"/>
      <c r="AB33" s="685"/>
      <c r="AC33" s="687"/>
      <c r="AD33" s="683" t="s">
        <v>475</v>
      </c>
      <c r="AE33" s="684"/>
      <c r="AF33" s="684"/>
      <c r="AG33" s="684"/>
      <c r="AH33" s="685"/>
      <c r="AI33" s="685"/>
      <c r="AJ33" s="685"/>
      <c r="AK33" s="687"/>
      <c r="AL33" s="683" t="s">
        <v>475</v>
      </c>
      <c r="AM33" s="684"/>
      <c r="AN33" s="684"/>
      <c r="AO33" s="684"/>
      <c r="AP33" s="685"/>
      <c r="AQ33" s="685"/>
      <c r="AR33" s="685"/>
      <c r="AS33" s="686"/>
    </row>
    <row r="34" spans="1:45" ht="26.1" customHeight="1" thickBot="1">
      <c r="A34" s="702"/>
      <c r="B34" s="724"/>
      <c r="C34" s="725"/>
      <c r="D34" s="725"/>
      <c r="E34" s="726"/>
      <c r="F34" s="751" t="s">
        <v>279</v>
      </c>
      <c r="G34" s="752"/>
      <c r="H34" s="752"/>
      <c r="I34" s="752"/>
      <c r="J34" s="752"/>
      <c r="K34" s="752"/>
      <c r="L34" s="752"/>
      <c r="M34" s="753"/>
      <c r="N34" s="691" t="s">
        <v>476</v>
      </c>
      <c r="O34" s="692"/>
      <c r="P34" s="692"/>
      <c r="Q34" s="692"/>
      <c r="R34" s="693"/>
      <c r="S34" s="693"/>
      <c r="T34" s="693"/>
      <c r="U34" s="694"/>
      <c r="V34" s="691" t="s">
        <v>476</v>
      </c>
      <c r="W34" s="692"/>
      <c r="X34" s="692"/>
      <c r="Y34" s="692"/>
      <c r="Z34" s="693"/>
      <c r="AA34" s="693"/>
      <c r="AB34" s="693"/>
      <c r="AC34" s="694"/>
      <c r="AD34" s="691"/>
      <c r="AE34" s="692"/>
      <c r="AF34" s="692"/>
      <c r="AG34" s="692"/>
      <c r="AH34" s="692"/>
      <c r="AI34" s="692"/>
      <c r="AJ34" s="692"/>
      <c r="AK34" s="715"/>
      <c r="AL34" s="691"/>
      <c r="AM34" s="692"/>
      <c r="AN34" s="692"/>
      <c r="AO34" s="692"/>
      <c r="AP34" s="692"/>
      <c r="AQ34" s="692"/>
      <c r="AR34" s="692"/>
      <c r="AS34" s="754"/>
    </row>
    <row r="35" spans="1:45" ht="26.1" customHeight="1" thickBot="1">
      <c r="A35" s="702"/>
      <c r="B35" s="670">
        <v>0.4375</v>
      </c>
      <c r="C35" s="671"/>
      <c r="D35" s="671"/>
      <c r="E35" s="672"/>
      <c r="F35" s="751" t="s">
        <v>279</v>
      </c>
      <c r="G35" s="752"/>
      <c r="H35" s="752"/>
      <c r="I35" s="752"/>
      <c r="J35" s="752"/>
      <c r="K35" s="752"/>
      <c r="L35" s="752"/>
      <c r="M35" s="753"/>
      <c r="N35" s="691"/>
      <c r="O35" s="692"/>
      <c r="P35" s="692"/>
      <c r="Q35" s="692"/>
      <c r="R35" s="692"/>
      <c r="S35" s="692"/>
      <c r="T35" s="692"/>
      <c r="U35" s="715"/>
      <c r="V35" s="691"/>
      <c r="W35" s="692"/>
      <c r="X35" s="692"/>
      <c r="Y35" s="692"/>
      <c r="Z35" s="692"/>
      <c r="AA35" s="692"/>
      <c r="AB35" s="692"/>
      <c r="AC35" s="715"/>
      <c r="AD35" s="691" t="s">
        <v>476</v>
      </c>
      <c r="AE35" s="692"/>
      <c r="AF35" s="692"/>
      <c r="AG35" s="692"/>
      <c r="AH35" s="692"/>
      <c r="AI35" s="692"/>
      <c r="AJ35" s="692"/>
      <c r="AK35" s="715"/>
      <c r="AL35" s="691" t="s">
        <v>476</v>
      </c>
      <c r="AM35" s="692"/>
      <c r="AN35" s="692"/>
      <c r="AO35" s="692"/>
      <c r="AP35" s="692"/>
      <c r="AQ35" s="692"/>
      <c r="AR35" s="692"/>
      <c r="AS35" s="754"/>
    </row>
    <row r="36" spans="1:45" ht="26.1" customHeight="1" thickBot="1">
      <c r="A36" s="703"/>
      <c r="B36" s="755"/>
      <c r="C36" s="756"/>
      <c r="D36" s="756"/>
      <c r="E36" s="757"/>
      <c r="F36" s="716" t="s">
        <v>280</v>
      </c>
      <c r="G36" s="717"/>
      <c r="H36" s="717"/>
      <c r="I36" s="717"/>
      <c r="J36" s="718"/>
      <c r="K36" s="718"/>
      <c r="L36" s="718"/>
      <c r="M36" s="719"/>
      <c r="N36" s="716" t="s">
        <v>477</v>
      </c>
      <c r="O36" s="717"/>
      <c r="P36" s="717"/>
      <c r="Q36" s="717"/>
      <c r="R36" s="718"/>
      <c r="S36" s="718"/>
      <c r="T36" s="718"/>
      <c r="U36" s="719"/>
      <c r="V36" s="716" t="s">
        <v>477</v>
      </c>
      <c r="W36" s="717"/>
      <c r="X36" s="717"/>
      <c r="Y36" s="717"/>
      <c r="Z36" s="718"/>
      <c r="AA36" s="718"/>
      <c r="AB36" s="718"/>
      <c r="AC36" s="719"/>
      <c r="AD36" s="716" t="s">
        <v>477</v>
      </c>
      <c r="AE36" s="717"/>
      <c r="AF36" s="717"/>
      <c r="AG36" s="717"/>
      <c r="AH36" s="718"/>
      <c r="AI36" s="718"/>
      <c r="AJ36" s="718"/>
      <c r="AK36" s="719"/>
      <c r="AL36" s="716" t="s">
        <v>477</v>
      </c>
      <c r="AM36" s="717"/>
      <c r="AN36" s="717"/>
      <c r="AO36" s="717"/>
      <c r="AP36" s="718"/>
      <c r="AQ36" s="718"/>
      <c r="AR36" s="718"/>
      <c r="AS36" s="761"/>
    </row>
    <row r="37" spans="1:45" ht="26.1" customHeight="1" thickBot="1">
      <c r="A37" s="703"/>
      <c r="B37" s="670">
        <v>0.46527777777777773</v>
      </c>
      <c r="C37" s="671"/>
      <c r="D37" s="671"/>
      <c r="E37" s="672"/>
      <c r="F37" s="751" t="s">
        <v>279</v>
      </c>
      <c r="G37" s="752"/>
      <c r="H37" s="752"/>
      <c r="I37" s="752"/>
      <c r="J37" s="752"/>
      <c r="K37" s="752"/>
      <c r="L37" s="752"/>
      <c r="M37" s="753"/>
      <c r="N37" s="691" t="s">
        <v>478</v>
      </c>
      <c r="O37" s="692"/>
      <c r="P37" s="692"/>
      <c r="Q37" s="692"/>
      <c r="R37" s="692"/>
      <c r="S37" s="692"/>
      <c r="T37" s="692"/>
      <c r="U37" s="715"/>
      <c r="V37" s="691" t="s">
        <v>478</v>
      </c>
      <c r="W37" s="692"/>
      <c r="X37" s="692"/>
      <c r="Y37" s="692"/>
      <c r="Z37" s="692"/>
      <c r="AA37" s="692"/>
      <c r="AB37" s="692"/>
      <c r="AC37" s="715"/>
      <c r="AD37" s="691" t="s">
        <v>478</v>
      </c>
      <c r="AE37" s="692"/>
      <c r="AF37" s="692"/>
      <c r="AG37" s="692"/>
      <c r="AH37" s="692"/>
      <c r="AI37" s="692"/>
      <c r="AJ37" s="692"/>
      <c r="AK37" s="715"/>
      <c r="AL37" s="691" t="s">
        <v>478</v>
      </c>
      <c r="AM37" s="692"/>
      <c r="AN37" s="692"/>
      <c r="AO37" s="692"/>
      <c r="AP37" s="692"/>
      <c r="AQ37" s="692"/>
      <c r="AR37" s="692"/>
      <c r="AS37" s="754"/>
    </row>
    <row r="38" spans="1:45" ht="26.1" customHeight="1" thickBot="1">
      <c r="A38" s="704"/>
      <c r="B38" s="720">
        <v>0.54166666666666663</v>
      </c>
      <c r="C38" s="721"/>
      <c r="D38" s="721"/>
      <c r="E38" s="722"/>
      <c r="F38" s="731" t="s">
        <v>280</v>
      </c>
      <c r="G38" s="732"/>
      <c r="H38" s="732"/>
      <c r="I38" s="732"/>
      <c r="J38" s="733"/>
      <c r="K38" s="733"/>
      <c r="L38" s="733"/>
      <c r="M38" s="734"/>
      <c r="N38" s="731" t="s">
        <v>479</v>
      </c>
      <c r="O38" s="732"/>
      <c r="P38" s="732"/>
      <c r="Q38" s="732"/>
      <c r="R38" s="733"/>
      <c r="S38" s="733"/>
      <c r="T38" s="733"/>
      <c r="U38" s="734"/>
      <c r="V38" s="731" t="s">
        <v>479</v>
      </c>
      <c r="W38" s="732"/>
      <c r="X38" s="732"/>
      <c r="Y38" s="732"/>
      <c r="Z38" s="733"/>
      <c r="AA38" s="733"/>
      <c r="AB38" s="733"/>
      <c r="AC38" s="734"/>
      <c r="AD38" s="731" t="s">
        <v>479</v>
      </c>
      <c r="AE38" s="732"/>
      <c r="AF38" s="732"/>
      <c r="AG38" s="732"/>
      <c r="AH38" s="733"/>
      <c r="AI38" s="733"/>
      <c r="AJ38" s="733"/>
      <c r="AK38" s="734"/>
      <c r="AL38" s="731" t="s">
        <v>479</v>
      </c>
      <c r="AM38" s="732"/>
      <c r="AN38" s="732"/>
      <c r="AO38" s="732"/>
      <c r="AP38" s="733"/>
      <c r="AQ38" s="733"/>
      <c r="AR38" s="733"/>
      <c r="AS38" s="758"/>
    </row>
    <row r="39" spans="1:45" ht="15" thickTop="1">
      <c r="AD39" s="759" t="s">
        <v>96</v>
      </c>
      <c r="AE39" s="759"/>
      <c r="AF39" s="759"/>
      <c r="AG39" s="759"/>
      <c r="AH39" s="759"/>
      <c r="AI39" s="759"/>
      <c r="AJ39" s="759"/>
      <c r="AK39" s="759"/>
      <c r="AL39" s="759"/>
      <c r="AM39" s="759"/>
      <c r="AN39" s="759"/>
      <c r="AO39" s="759"/>
      <c r="AP39" s="759"/>
      <c r="AQ39" s="759"/>
      <c r="AR39" s="759"/>
      <c r="AS39" s="759"/>
    </row>
    <row r="40" spans="1:45">
      <c r="AD40" s="760"/>
      <c r="AE40" s="760"/>
      <c r="AF40" s="760"/>
      <c r="AG40" s="760"/>
      <c r="AH40" s="760"/>
      <c r="AI40" s="760"/>
      <c r="AJ40" s="760"/>
      <c r="AK40" s="760"/>
      <c r="AL40" s="760"/>
      <c r="AM40" s="760"/>
      <c r="AN40" s="760"/>
      <c r="AO40" s="760"/>
      <c r="AP40" s="760"/>
      <c r="AQ40" s="760"/>
      <c r="AR40" s="760"/>
      <c r="AS40" s="760"/>
    </row>
  </sheetData>
  <sheetProtection password="CEBE" sheet="1" objects="1" scenarios="1"/>
  <mergeCells count="155">
    <mergeCell ref="AL38:AS38"/>
    <mergeCell ref="AD39:AS40"/>
    <mergeCell ref="AL36:AS36"/>
    <mergeCell ref="B37:E37"/>
    <mergeCell ref="F37:M37"/>
    <mergeCell ref="N37:U37"/>
    <mergeCell ref="V37:AC37"/>
    <mergeCell ref="AD37:AK37"/>
    <mergeCell ref="AL37:AS37"/>
    <mergeCell ref="AL33:AS33"/>
    <mergeCell ref="F34:M34"/>
    <mergeCell ref="N34:U34"/>
    <mergeCell ref="V34:AC34"/>
    <mergeCell ref="AL34:AS34"/>
    <mergeCell ref="B35:E36"/>
    <mergeCell ref="F35:M35"/>
    <mergeCell ref="N35:U35"/>
    <mergeCell ref="V35:AC35"/>
    <mergeCell ref="AD35:AK35"/>
    <mergeCell ref="AL35:AS35"/>
    <mergeCell ref="F36:M36"/>
    <mergeCell ref="N36:U36"/>
    <mergeCell ref="V36:AC36"/>
    <mergeCell ref="AL30:AS30"/>
    <mergeCell ref="B31:E32"/>
    <mergeCell ref="F31:M31"/>
    <mergeCell ref="N31:U31"/>
    <mergeCell ref="V31:AC31"/>
    <mergeCell ref="AD31:AK31"/>
    <mergeCell ref="AL31:AS31"/>
    <mergeCell ref="F32:M32"/>
    <mergeCell ref="N32:U32"/>
    <mergeCell ref="V32:AC32"/>
    <mergeCell ref="AL32:AS32"/>
    <mergeCell ref="A30:A38"/>
    <mergeCell ref="B30:E30"/>
    <mergeCell ref="F30:M30"/>
    <mergeCell ref="N30:U30"/>
    <mergeCell ref="V30:AC30"/>
    <mergeCell ref="AD30:AK30"/>
    <mergeCell ref="AD32:AK32"/>
    <mergeCell ref="AD34:AK34"/>
    <mergeCell ref="AD36:AK36"/>
    <mergeCell ref="B38:E38"/>
    <mergeCell ref="B33:E34"/>
    <mergeCell ref="F33:M33"/>
    <mergeCell ref="N33:U33"/>
    <mergeCell ref="V33:AC33"/>
    <mergeCell ref="AD33:AK33"/>
    <mergeCell ref="F38:M38"/>
    <mergeCell ref="N38:U38"/>
    <mergeCell ref="V38:AC38"/>
    <mergeCell ref="AD38:AK38"/>
    <mergeCell ref="AD28:AK28"/>
    <mergeCell ref="AL28:AS28"/>
    <mergeCell ref="B29:E29"/>
    <mergeCell ref="F29:M29"/>
    <mergeCell ref="N29:U29"/>
    <mergeCell ref="V29:AC29"/>
    <mergeCell ref="AD29:AK29"/>
    <mergeCell ref="AL29:AS29"/>
    <mergeCell ref="AL26:AS26"/>
    <mergeCell ref="B27:E28"/>
    <mergeCell ref="F27:M27"/>
    <mergeCell ref="N27:U27"/>
    <mergeCell ref="V27:AC27"/>
    <mergeCell ref="AD27:AK27"/>
    <mergeCell ref="AL27:AS27"/>
    <mergeCell ref="F28:M28"/>
    <mergeCell ref="N28:U28"/>
    <mergeCell ref="V28:AC28"/>
    <mergeCell ref="B25:E26"/>
    <mergeCell ref="F25:M25"/>
    <mergeCell ref="N25:U25"/>
    <mergeCell ref="V25:AC25"/>
    <mergeCell ref="AD25:AK25"/>
    <mergeCell ref="AL25:AS25"/>
    <mergeCell ref="F26:M26"/>
    <mergeCell ref="N26:U26"/>
    <mergeCell ref="V26:AC26"/>
    <mergeCell ref="AD26:AK26"/>
    <mergeCell ref="B24:E24"/>
    <mergeCell ref="F24:M24"/>
    <mergeCell ref="N24:U24"/>
    <mergeCell ref="V24:AC24"/>
    <mergeCell ref="AD24:AK24"/>
    <mergeCell ref="V19:AC19"/>
    <mergeCell ref="AD19:AK19"/>
    <mergeCell ref="AL19:AS19"/>
    <mergeCell ref="AL24:AS24"/>
    <mergeCell ref="AL22:AS22"/>
    <mergeCell ref="B23:E23"/>
    <mergeCell ref="F23:M23"/>
    <mergeCell ref="N23:U23"/>
    <mergeCell ref="V23:AC23"/>
    <mergeCell ref="AD23:AK23"/>
    <mergeCell ref="AL23:AS23"/>
    <mergeCell ref="B21:E22"/>
    <mergeCell ref="F21:M21"/>
    <mergeCell ref="N21:U21"/>
    <mergeCell ref="V21:AC21"/>
    <mergeCell ref="AD21:AK21"/>
    <mergeCell ref="AL21:AS21"/>
    <mergeCell ref="F22:M22"/>
    <mergeCell ref="N22:U22"/>
    <mergeCell ref="V22:AC22"/>
    <mergeCell ref="AD22:AK22"/>
    <mergeCell ref="N16:U16"/>
    <mergeCell ref="V16:AC16"/>
    <mergeCell ref="AD16:AK16"/>
    <mergeCell ref="AL16:AS16"/>
    <mergeCell ref="N17:U17"/>
    <mergeCell ref="V17:AC17"/>
    <mergeCell ref="AD17:AK17"/>
    <mergeCell ref="AL17:AS17"/>
    <mergeCell ref="A18:A29"/>
    <mergeCell ref="B18:E18"/>
    <mergeCell ref="F18:M18"/>
    <mergeCell ref="N18:U18"/>
    <mergeCell ref="V18:AC18"/>
    <mergeCell ref="AD18:AK18"/>
    <mergeCell ref="B20:E20"/>
    <mergeCell ref="F20:M20"/>
    <mergeCell ref="N20:U20"/>
    <mergeCell ref="V20:AC20"/>
    <mergeCell ref="AD20:AK20"/>
    <mergeCell ref="AL20:AS20"/>
    <mergeCell ref="AL18:AS18"/>
    <mergeCell ref="B19:E19"/>
    <mergeCell ref="F19:M19"/>
    <mergeCell ref="N19:U19"/>
    <mergeCell ref="B9:D10"/>
    <mergeCell ref="B11:C12"/>
    <mergeCell ref="B13:D14"/>
    <mergeCell ref="A15:A17"/>
    <mergeCell ref="B15:E15"/>
    <mergeCell ref="F15:M15"/>
    <mergeCell ref="B17:E17"/>
    <mergeCell ref="F17:M17"/>
    <mergeCell ref="A1:AS1"/>
    <mergeCell ref="A3:A14"/>
    <mergeCell ref="F3:M14"/>
    <mergeCell ref="N3:U14"/>
    <mergeCell ref="V3:AC14"/>
    <mergeCell ref="AD3:AK14"/>
    <mergeCell ref="AL3:AS14"/>
    <mergeCell ref="C4:E5"/>
    <mergeCell ref="B6:C8"/>
    <mergeCell ref="D6:E8"/>
    <mergeCell ref="N15:U15"/>
    <mergeCell ref="V15:AC15"/>
    <mergeCell ref="AD15:AK15"/>
    <mergeCell ref="AL15:AS15"/>
    <mergeCell ref="B16:E16"/>
    <mergeCell ref="F16:M16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">
    <tabColor rgb="FF0070C0"/>
  </sheetPr>
  <dimension ref="A1:U61"/>
  <sheetViews>
    <sheetView showGridLines="0" zoomScaleNormal="100" workbookViewId="0">
      <selection activeCell="W16" sqref="W15:W16"/>
    </sheetView>
  </sheetViews>
  <sheetFormatPr defaultRowHeight="16.5"/>
  <cols>
    <col min="1" max="1" width="3.625" style="113" customWidth="1"/>
    <col min="2" max="2" width="18.625" style="128" customWidth="1"/>
    <col min="3" max="3" width="6.875" style="23" customWidth="1"/>
    <col min="4" max="6" width="4.625" style="23" customWidth="1"/>
    <col min="7" max="7" width="2.75" style="125" customWidth="1"/>
    <col min="8" max="10" width="2.125" style="125" customWidth="1"/>
    <col min="11" max="11" width="1.75" style="125" customWidth="1"/>
    <col min="12" max="12" width="2.625" style="29" customWidth="1"/>
    <col min="13" max="17" width="5.125" style="27" customWidth="1"/>
    <col min="18" max="18" width="3.625" style="1" customWidth="1"/>
    <col min="19" max="19" width="8.625" style="1" customWidth="1"/>
    <col min="20" max="20" width="10.625" style="30" customWidth="1"/>
  </cols>
  <sheetData>
    <row r="1" spans="1:21" ht="26.25" customHeight="1">
      <c r="A1" s="770" t="s">
        <v>72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</row>
    <row r="2" spans="1:21" ht="15.75" customHeight="1">
      <c r="A2" s="11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1" ht="20.100000000000001" customHeight="1">
      <c r="A3" s="782" t="s">
        <v>3</v>
      </c>
      <c r="B3" s="771"/>
      <c r="C3" s="771"/>
      <c r="D3" s="771"/>
      <c r="E3" s="771"/>
      <c r="F3" s="771"/>
      <c r="G3" s="771"/>
      <c r="H3" s="771"/>
      <c r="I3" s="771"/>
      <c r="J3" s="782" t="s">
        <v>39</v>
      </c>
      <c r="K3" s="771"/>
      <c r="L3" s="771"/>
      <c r="M3" s="771"/>
      <c r="N3" s="771"/>
      <c r="O3" s="771"/>
      <c r="P3" s="771"/>
      <c r="Q3" s="771"/>
      <c r="R3" s="771"/>
      <c r="S3" s="771"/>
      <c r="T3" s="771"/>
    </row>
    <row r="4" spans="1:21" ht="20.100000000000001" customHeight="1">
      <c r="A4" s="782" t="s">
        <v>68</v>
      </c>
      <c r="B4" s="771"/>
      <c r="C4" s="771"/>
      <c r="D4" s="771"/>
      <c r="E4" s="771"/>
      <c r="F4" s="771"/>
      <c r="G4" s="771"/>
      <c r="H4" s="771"/>
      <c r="I4" s="771"/>
      <c r="J4" s="782" t="s">
        <v>76</v>
      </c>
      <c r="K4" s="771"/>
      <c r="L4" s="771"/>
      <c r="M4" s="771"/>
      <c r="N4" s="771"/>
      <c r="O4" s="771"/>
      <c r="P4" s="771"/>
      <c r="Q4" s="771"/>
      <c r="R4" s="771"/>
      <c r="S4" s="771"/>
      <c r="T4" s="771"/>
    </row>
    <row r="5" spans="1:21" ht="13.5" customHeight="1" thickBot="1">
      <c r="A5" s="768">
        <v>1</v>
      </c>
      <c r="B5" s="769" t="str">
        <f>VLOOKUP(A5,[1]高男團!$A$2:$G$38,7,0)</f>
        <v>高雄市福誠高中</v>
      </c>
      <c r="C5" s="115"/>
      <c r="D5" s="8"/>
      <c r="E5" s="4"/>
      <c r="F5" s="5"/>
      <c r="G5" s="116"/>
      <c r="H5" s="116"/>
      <c r="I5" s="116"/>
      <c r="J5" s="116"/>
      <c r="K5" s="116"/>
      <c r="L5" s="6"/>
      <c r="M5" s="7"/>
      <c r="N5" s="7"/>
      <c r="O5" s="7"/>
      <c r="P5" s="7"/>
      <c r="Q5" s="7"/>
      <c r="R5" s="117"/>
      <c r="S5" s="117"/>
    </row>
    <row r="6" spans="1:21" ht="13.5" customHeight="1" thickBot="1">
      <c r="A6" s="768"/>
      <c r="B6" s="769"/>
      <c r="C6" s="772" t="s">
        <v>15</v>
      </c>
      <c r="D6" s="773"/>
      <c r="E6" s="188">
        <f>IF([2]高男團!$M$17=[2]高男團!$O$17,"",([2]高男團!$M$17))</f>
        <v>3</v>
      </c>
      <c r="F6" s="190">
        <f>[2]高男團!$Y$17</f>
        <v>1</v>
      </c>
      <c r="G6" s="116"/>
      <c r="H6" s="116"/>
      <c r="I6" s="116"/>
      <c r="J6" s="116"/>
      <c r="K6" s="116"/>
      <c r="L6" s="6"/>
      <c r="M6" s="7"/>
      <c r="N6" s="7"/>
      <c r="O6" s="7"/>
      <c r="P6" s="7"/>
      <c r="Q6" s="21"/>
    </row>
    <row r="7" spans="1:21" ht="13.5" customHeight="1" thickBot="1">
      <c r="A7" s="768">
        <v>2</v>
      </c>
      <c r="B7" s="769" t="str">
        <f>VLOOKUP(A7,[1]高男團!$A$2:$G$38,7,0)</f>
        <v>臺中市青年高中</v>
      </c>
      <c r="C7" s="774"/>
      <c r="D7" s="775"/>
      <c r="E7" s="187">
        <f>IF([2]高男團!$M$17=[2]高男團!$O$17,"",([2]高男團!$O$17))</f>
        <v>0</v>
      </c>
      <c r="F7" s="190"/>
      <c r="G7" s="116"/>
      <c r="H7" s="116"/>
      <c r="I7" s="116"/>
      <c r="J7" s="116"/>
      <c r="K7" s="116"/>
      <c r="L7" s="6"/>
      <c r="M7" s="7"/>
      <c r="N7" s="7"/>
      <c r="O7" s="7"/>
      <c r="P7" s="7"/>
      <c r="Q7" s="7"/>
      <c r="R7" s="776"/>
      <c r="S7" s="181"/>
      <c r="T7" s="771"/>
    </row>
    <row r="8" spans="1:21" ht="13.5" customHeight="1" thickBot="1">
      <c r="A8" s="768"/>
      <c r="B8" s="769"/>
      <c r="C8" s="778" t="s">
        <v>4</v>
      </c>
      <c r="D8" s="184">
        <f>IF([2]高男團!$M$5=[2]高男團!$O$5,"",([2]高男團!$M$5))</f>
        <v>3</v>
      </c>
      <c r="E8" s="183"/>
      <c r="F8" s="5"/>
      <c r="G8" s="116"/>
      <c r="H8" s="116"/>
      <c r="I8" s="116"/>
      <c r="J8" s="116"/>
      <c r="K8" s="116"/>
      <c r="L8" s="6"/>
      <c r="M8" s="7"/>
      <c r="N8" s="7"/>
      <c r="O8" s="7"/>
      <c r="P8" s="7"/>
      <c r="Q8" s="21"/>
      <c r="R8" s="777"/>
      <c r="S8" s="182"/>
      <c r="T8" s="771"/>
    </row>
    <row r="9" spans="1:21" ht="13.5" customHeight="1" thickBot="1">
      <c r="A9" s="768">
        <v>3</v>
      </c>
      <c r="B9" s="769" t="str">
        <f>VLOOKUP(A9,[1]高男團!$A$2:$G$38,7,0)</f>
        <v>南投縣南投高中</v>
      </c>
      <c r="C9" s="779"/>
      <c r="D9" s="185">
        <f>IF([2]高男團!$M$5=[2]高男團!$O$5,"",([2]高男團!$O$5))</f>
        <v>0</v>
      </c>
      <c r="E9" s="186">
        <f>[2]高男團!$Y$5</f>
        <v>2</v>
      </c>
      <c r="F9" s="5"/>
      <c r="G9" s="116"/>
      <c r="H9" s="116"/>
      <c r="I9" s="116"/>
      <c r="J9" s="116"/>
      <c r="K9" s="116"/>
      <c r="L9" s="6"/>
      <c r="M9" s="201">
        <f>R9</f>
        <v>1</v>
      </c>
      <c r="N9" s="10"/>
      <c r="O9" s="10"/>
      <c r="P9" s="7"/>
      <c r="Q9" s="7"/>
      <c r="R9" s="780">
        <v>1</v>
      </c>
      <c r="S9" s="764" t="str">
        <f>VLOOKUP(R9,[3]高男團!$A$42:$E$110,4,0)</f>
        <v>新竹縣</v>
      </c>
      <c r="T9" s="764" t="str">
        <f>VLOOKUP(R9,[3]高男團!$A$42:$E$110,5,0)</f>
        <v>湖口高中</v>
      </c>
      <c r="U9" s="794" t="s">
        <v>241</v>
      </c>
    </row>
    <row r="10" spans="1:21" ht="13.5" customHeight="1" thickBot="1">
      <c r="A10" s="768"/>
      <c r="B10" s="769"/>
      <c r="C10" s="4"/>
      <c r="D10" s="785" t="s">
        <v>20</v>
      </c>
      <c r="E10" s="775"/>
      <c r="F10" s="188">
        <f>IF([2]高男團!$M$25=[2]高男團!$O$25,"",([2]高男團!$M$25))</f>
        <v>3</v>
      </c>
      <c r="G10" s="190">
        <f>[2]高男團!$Y$25</f>
        <v>1</v>
      </c>
      <c r="H10" s="116"/>
      <c r="I10" s="116"/>
      <c r="J10" s="116"/>
      <c r="K10" s="116"/>
      <c r="L10" s="6"/>
      <c r="M10" s="22"/>
      <c r="N10" s="14"/>
      <c r="O10" s="13"/>
      <c r="P10" s="15" t="s">
        <v>2</v>
      </c>
      <c r="Q10" s="13"/>
      <c r="R10" s="781"/>
      <c r="S10" s="764"/>
      <c r="T10" s="764"/>
      <c r="U10" s="794"/>
    </row>
    <row r="11" spans="1:21" ht="13.5" customHeight="1" thickBot="1">
      <c r="A11" s="768">
        <v>4</v>
      </c>
      <c r="B11" s="769" t="str">
        <f>VLOOKUP(A11,[1]高男團!$A$2:$G$38,7,0)</f>
        <v>宜蘭縣羅東高工</v>
      </c>
      <c r="C11" s="4"/>
      <c r="D11" s="774"/>
      <c r="E11" s="775"/>
      <c r="F11" s="187">
        <f>IF([2]高男團!$M$25=[2]高男團!$O$25,"",([2]高男團!$O$25))</f>
        <v>0</v>
      </c>
      <c r="G11" s="190"/>
      <c r="H11" s="116"/>
      <c r="I11" s="116"/>
      <c r="J11" s="116"/>
      <c r="K11" s="766">
        <f>[2]高男團!$Y$58</f>
        <v>1</v>
      </c>
      <c r="L11" s="767"/>
      <c r="M11" s="22"/>
      <c r="N11" s="16"/>
      <c r="O11" s="7"/>
      <c r="P11" s="17"/>
      <c r="Q11" s="7"/>
      <c r="R11" s="780">
        <v>2</v>
      </c>
      <c r="S11" s="764" t="str">
        <f>VLOOKUP(R11,[3]高男團!$A$42:$E$110,4,0)</f>
        <v>臺中市</v>
      </c>
      <c r="T11" s="764" t="str">
        <f>VLOOKUP(R11,[3]高男團!$A$42:$E$110,5,0)</f>
        <v>中港高中</v>
      </c>
      <c r="U11" s="771"/>
    </row>
    <row r="12" spans="1:21" ht="13.5" customHeight="1" thickBot="1">
      <c r="A12" s="768"/>
      <c r="B12" s="769"/>
      <c r="C12" s="778" t="s">
        <v>5</v>
      </c>
      <c r="D12" s="188">
        <f>IF([2]高男團!$M$6=[2]高男團!$O$6,"",([2]高男團!$M$6))</f>
        <v>0</v>
      </c>
      <c r="E12" s="186">
        <f>[2]高男團!$Y$6</f>
        <v>5</v>
      </c>
      <c r="F12" s="11"/>
      <c r="G12" s="116"/>
      <c r="H12" s="116"/>
      <c r="I12" s="116"/>
      <c r="J12" s="116"/>
      <c r="K12" s="767"/>
      <c r="L12" s="767"/>
      <c r="M12" s="197">
        <f>IF([2]高男團!$M$58=[2]高男團!$O$58,"",([2]高男團!$M$58))</f>
        <v>3</v>
      </c>
      <c r="N12" s="763" t="s">
        <v>322</v>
      </c>
      <c r="O12" s="197">
        <f>IF([2]高男團!$M$46=[2]高男團!$O$46,"",([2]高男團!$M$46))</f>
        <v>3</v>
      </c>
      <c r="P12" s="783" t="s">
        <v>25</v>
      </c>
      <c r="Q12" s="15" t="s">
        <v>2</v>
      </c>
      <c r="R12" s="781"/>
      <c r="S12" s="764"/>
      <c r="T12" s="764"/>
      <c r="U12" s="771"/>
    </row>
    <row r="13" spans="1:21" ht="13.5" customHeight="1" thickBot="1">
      <c r="A13" s="768">
        <v>5</v>
      </c>
      <c r="B13" s="769" t="str">
        <f>VLOOKUP(A13,[1]高男團!$A$2:$G$38,7,0)</f>
        <v>彰化縣彰化高中</v>
      </c>
      <c r="C13" s="779"/>
      <c r="D13" s="187">
        <f>IF([2]高男團!$M$6=[2]高男團!$O$6,"",([2]高男團!$O$6))</f>
        <v>3</v>
      </c>
      <c r="E13" s="186"/>
      <c r="F13" s="11"/>
      <c r="G13" s="116"/>
      <c r="H13" s="116"/>
      <c r="I13" s="116"/>
      <c r="J13" s="116"/>
      <c r="K13" s="116"/>
      <c r="L13" s="3"/>
      <c r="M13" s="198">
        <f>IF([2]高男團!$M$58=[2]高男團!$O$58,"",([2]高男團!$O$58))</f>
        <v>1</v>
      </c>
      <c r="N13" s="765"/>
      <c r="O13" s="198">
        <f>IF([2]高男團!$M$46=[2]高男團!$O$46,"",([2]高男團!$O$46))</f>
        <v>2</v>
      </c>
      <c r="P13" s="784"/>
      <c r="Q13" s="17"/>
      <c r="R13" s="780">
        <v>3</v>
      </c>
      <c r="S13" s="764" t="str">
        <f>VLOOKUP(R13,[3]高男團!$A$42:$E$110,4,0)</f>
        <v>高雄市</v>
      </c>
      <c r="T13" s="764" t="str">
        <f>VLOOKUP(R13,[3]高男團!$A$42:$E$110,5,0)</f>
        <v>高雄中學</v>
      </c>
      <c r="U13" s="771"/>
    </row>
    <row r="14" spans="1:21" ht="13.5" customHeight="1" thickBot="1">
      <c r="A14" s="768"/>
      <c r="B14" s="769"/>
      <c r="C14" s="785" t="s">
        <v>16</v>
      </c>
      <c r="D14" s="775"/>
      <c r="E14" s="184">
        <f>IF([2]高男團!$M$18=[2]高男團!$O$18,"",([2]高男團!$M$18))</f>
        <v>0</v>
      </c>
      <c r="F14" s="183"/>
      <c r="G14" s="112"/>
      <c r="H14" s="112"/>
      <c r="I14" s="112"/>
      <c r="J14" s="116"/>
      <c r="K14" s="116"/>
      <c r="L14" s="785"/>
      <c r="M14" s="12"/>
      <c r="N14" s="12"/>
      <c r="O14" s="16"/>
      <c r="P14" s="7"/>
      <c r="Q14" s="7"/>
      <c r="R14" s="781"/>
      <c r="S14" s="764"/>
      <c r="T14" s="764"/>
      <c r="U14" s="771"/>
    </row>
    <row r="15" spans="1:21" ht="13.5" customHeight="1" thickBot="1">
      <c r="A15" s="768">
        <v>6</v>
      </c>
      <c r="B15" s="769" t="str">
        <f>VLOOKUP(A15,[1]高男團!$A$2:$G$38,7,0)</f>
        <v>臺北市建國中學</v>
      </c>
      <c r="C15" s="774"/>
      <c r="D15" s="775"/>
      <c r="E15" s="185">
        <f>IF([2]高男團!$M$18=[2]高男團!$O$18,"",([2]高男團!$O$18))</f>
        <v>3</v>
      </c>
      <c r="F15" s="186">
        <f>[2]高男團!$Y$18</f>
        <v>7</v>
      </c>
      <c r="G15" s="116"/>
      <c r="H15" s="116"/>
      <c r="I15" s="116"/>
      <c r="J15" s="116"/>
      <c r="K15" s="116"/>
      <c r="L15" s="785"/>
      <c r="M15" s="12"/>
      <c r="N15" s="200">
        <f>IF([2]高男團!$M$54=[2]高男團!$O$54,"",([2]高男團!$M$54))</f>
        <v>0</v>
      </c>
      <c r="O15" s="763" t="s">
        <v>32</v>
      </c>
      <c r="P15" s="7"/>
      <c r="Q15" s="7"/>
      <c r="R15" s="780">
        <v>4</v>
      </c>
      <c r="S15" s="764" t="str">
        <f>VLOOKUP(R15,[3]高男團!$A$42:$E$110,4,0)</f>
        <v>新竹市</v>
      </c>
      <c r="T15" s="764" t="str">
        <f>VLOOKUP(R15,[3]高男團!$A$42:$E$110,5,0)</f>
        <v>香山高中</v>
      </c>
      <c r="U15" s="771"/>
    </row>
    <row r="16" spans="1:21" ht="13.5" customHeight="1" thickBot="1">
      <c r="A16" s="768"/>
      <c r="B16" s="769"/>
      <c r="C16" s="778" t="s">
        <v>164</v>
      </c>
      <c r="D16" s="184">
        <f>IF([2]高男團!$M$7=[2]高男團!$O$7,"",([2]高男團!$M$7))</f>
        <v>0</v>
      </c>
      <c r="E16" s="189"/>
      <c r="F16" s="11"/>
      <c r="G16" s="112"/>
      <c r="H16" s="112"/>
      <c r="I16" s="112"/>
      <c r="J16" s="112"/>
      <c r="K16" s="112"/>
      <c r="L16" s="20"/>
      <c r="M16" s="196">
        <f>[2]高男團!$Y$54</f>
        <v>4</v>
      </c>
      <c r="N16" s="199">
        <f>IF([2]高男團!$M$54=[2]高男團!$O$54,"",([2]高男團!$O$54))</f>
        <v>3</v>
      </c>
      <c r="O16" s="765"/>
      <c r="P16" s="197">
        <f>IF([2]高男團!$M$42=[2]高男團!$O$42,"",([2]高男團!$M$42))</f>
        <v>3</v>
      </c>
      <c r="Q16" s="783" t="s">
        <v>165</v>
      </c>
      <c r="R16" s="781"/>
      <c r="S16" s="764"/>
      <c r="T16" s="764"/>
      <c r="U16" s="771"/>
    </row>
    <row r="17" spans="1:21" ht="13.5" customHeight="1" thickBot="1">
      <c r="A17" s="768">
        <v>7</v>
      </c>
      <c r="B17" s="769" t="str">
        <f>VLOOKUP(A17,[1]高男團!$A$2:$G$38,7,0)</f>
        <v>新北市泰山高中</v>
      </c>
      <c r="C17" s="779"/>
      <c r="D17" s="185">
        <f>IF([2]高男團!$M$7=[2]高男團!$O$7,"",([2]高男團!$O$7))</f>
        <v>3</v>
      </c>
      <c r="E17" s="190">
        <f>[2]高男團!$Y$7</f>
        <v>7</v>
      </c>
      <c r="F17" s="11"/>
      <c r="G17" s="112"/>
      <c r="H17" s="112"/>
      <c r="I17" s="112"/>
      <c r="J17" s="116"/>
      <c r="K17" s="116"/>
      <c r="L17" s="20"/>
      <c r="M17" s="12"/>
      <c r="N17" s="7"/>
      <c r="O17" s="12"/>
      <c r="P17" s="198">
        <f>IF([2]高男團!$M$42=[2]高男團!$O$42,"",([2]高男團!$O$42))</f>
        <v>0</v>
      </c>
      <c r="Q17" s="784"/>
      <c r="R17" s="780">
        <v>5</v>
      </c>
      <c r="S17" s="764" t="str">
        <f>VLOOKUP(R17,[3]高男團!$A$42:$E$110,4,0)</f>
        <v>宜蘭縣</v>
      </c>
      <c r="T17" s="764" t="str">
        <f>VLOOKUP(R17,[3]高男團!$A$42:$E$110,5,0)</f>
        <v>頭城家商</v>
      </c>
      <c r="U17" s="771"/>
    </row>
    <row r="18" spans="1:21" ht="13.5" customHeight="1" thickBot="1">
      <c r="A18" s="768"/>
      <c r="B18" s="769"/>
      <c r="C18" s="4"/>
      <c r="D18" s="5"/>
      <c r="E18" s="785" t="s">
        <v>167</v>
      </c>
      <c r="F18" s="775"/>
      <c r="G18" s="188">
        <f>IF([2]高男團!$M$29=[2]高男團!$O$29,"",([2]高男團!$M$29))</f>
        <v>3</v>
      </c>
      <c r="H18" s="786">
        <f>[2]高男團!$Y$29</f>
        <v>1</v>
      </c>
      <c r="I18" s="786"/>
      <c r="J18" s="112"/>
      <c r="K18" s="112"/>
      <c r="L18" s="20"/>
      <c r="M18" s="12"/>
      <c r="N18" s="7"/>
      <c r="O18" s="200">
        <f>IF([2]高男團!$M$47=[2]高男團!$O$47,"",([2]高男團!$M$47))</f>
        <v>3</v>
      </c>
      <c r="P18" s="763" t="s">
        <v>168</v>
      </c>
      <c r="Q18" s="7"/>
      <c r="R18" s="781"/>
      <c r="S18" s="764"/>
      <c r="T18" s="764"/>
      <c r="U18" s="771"/>
    </row>
    <row r="19" spans="1:21" ht="13.5" customHeight="1" thickBot="1">
      <c r="A19" s="768">
        <v>8</v>
      </c>
      <c r="B19" s="769" t="str">
        <f>VLOOKUP(A19,[1]高男團!$A$2:$G$38,7,0)</f>
        <v>新竹縣湖口高中</v>
      </c>
      <c r="C19" s="4"/>
      <c r="D19" s="5"/>
      <c r="E19" s="774"/>
      <c r="F19" s="775"/>
      <c r="G19" s="194">
        <f>IF([2]高男團!$M$29=[2]高男團!$O$29,"",([2]高男團!$O$29))</f>
        <v>1</v>
      </c>
      <c r="H19" s="786"/>
      <c r="I19" s="786"/>
      <c r="J19" s="112"/>
      <c r="K19" s="112"/>
      <c r="L19" s="20"/>
      <c r="M19" s="12"/>
      <c r="N19" s="201">
        <f>[2]高男團!$Y$47</f>
        <v>4</v>
      </c>
      <c r="O19" s="199">
        <f>IF([2]高男團!$M$47=[2]高男團!$O$47,"",([2]高男團!$O$47))</f>
        <v>0</v>
      </c>
      <c r="P19" s="784"/>
      <c r="Q19" s="10"/>
      <c r="R19" s="780">
        <v>6</v>
      </c>
      <c r="S19" s="764" t="str">
        <f>VLOOKUP(R19,[3]高男團!$A$42:$E$110,4,0)</f>
        <v>新北市</v>
      </c>
      <c r="T19" s="764" t="str">
        <f>VLOOKUP(R19,[3]高男團!$A$42:$E$110,5,0)</f>
        <v>瑞芳高工</v>
      </c>
      <c r="U19" s="771"/>
    </row>
    <row r="20" spans="1:21" ht="13.5" customHeight="1" thickBot="1">
      <c r="A20" s="768"/>
      <c r="B20" s="769"/>
      <c r="C20" s="778" t="s">
        <v>169</v>
      </c>
      <c r="D20" s="188">
        <f>IF([2]高男團!$M$8=[2]高男團!$O$8,"",([2]高男團!$M$8))</f>
        <v>3</v>
      </c>
      <c r="E20" s="190">
        <f>[2]高男團!$Y$8</f>
        <v>8</v>
      </c>
      <c r="F20" s="11"/>
      <c r="G20" s="116"/>
      <c r="H20" s="116"/>
      <c r="I20" s="116"/>
      <c r="J20" s="762">
        <f>[2]高男團!$Y$62</f>
        <v>12</v>
      </c>
      <c r="K20" s="762"/>
      <c r="L20" s="197">
        <f>IF([2]高男團!$M$62=[2]高男團!$O$62,"",([2]高男團!$M$62))</f>
        <v>0</v>
      </c>
      <c r="M20" s="763" t="s">
        <v>170</v>
      </c>
      <c r="N20" s="7"/>
      <c r="O20" s="7"/>
      <c r="P20" s="7"/>
      <c r="Q20" s="21"/>
      <c r="R20" s="781"/>
      <c r="S20" s="764"/>
      <c r="T20" s="764"/>
      <c r="U20" s="771"/>
    </row>
    <row r="21" spans="1:21" ht="13.5" customHeight="1" thickBot="1">
      <c r="A21" s="768">
        <v>9</v>
      </c>
      <c r="B21" s="769" t="str">
        <f>VLOOKUP(A21,[1]高男團!$A$2:$G$38,7,0)</f>
        <v>輪空</v>
      </c>
      <c r="C21" s="779"/>
      <c r="D21" s="187">
        <f>IF([2]高男團!$M$8=[2]高男團!$O$8,"",([2]高男團!$O$8))</f>
        <v>0</v>
      </c>
      <c r="E21" s="190"/>
      <c r="F21" s="11"/>
      <c r="G21" s="116"/>
      <c r="H21" s="116"/>
      <c r="I21" s="116"/>
      <c r="J21" s="762"/>
      <c r="K21" s="762"/>
      <c r="L21" s="199">
        <f>IF([2]高男團!$M$62=[2]高男團!$O$62,"",([2]高男團!$O$62))</f>
        <v>3</v>
      </c>
      <c r="M21" s="763"/>
      <c r="N21" s="7"/>
      <c r="O21" s="7"/>
      <c r="P21" s="7"/>
      <c r="Q21" s="7"/>
      <c r="R21" s="780">
        <v>7</v>
      </c>
      <c r="S21" s="764" t="str">
        <f>VLOOKUP(R21,[3]高男團!$A$42:$E$110,4,0)</f>
        <v>桃園縣</v>
      </c>
      <c r="T21" s="764" t="str">
        <f>VLOOKUP(R21,[3]高男團!$A$42:$E$110,5,0)</f>
        <v>中壢高中</v>
      </c>
      <c r="U21" s="771"/>
    </row>
    <row r="22" spans="1:21" ht="13.5" customHeight="1" thickBot="1">
      <c r="A22" s="768"/>
      <c r="B22" s="769"/>
      <c r="C22" s="785" t="s">
        <v>171</v>
      </c>
      <c r="D22" s="775"/>
      <c r="E22" s="188">
        <f>IF([2]高男團!$M$19=[2]高男團!$O$19,"",([2]高男團!$M$19))</f>
        <v>3</v>
      </c>
      <c r="F22" s="186">
        <f>[2]高男團!$Y$19</f>
        <v>8</v>
      </c>
      <c r="G22" s="112"/>
      <c r="H22" s="112"/>
      <c r="I22" s="112"/>
      <c r="J22" s="116"/>
      <c r="K22" s="116"/>
      <c r="L22" s="6"/>
      <c r="M22" s="12"/>
      <c r="N22" s="201">
        <f>[2]高男團!$Y$48</f>
        <v>7</v>
      </c>
      <c r="O22" s="197">
        <f>IF([2]高男團!$M$48=[2]高男團!$O$48,"",([2]高男團!$M$48))</f>
        <v>3</v>
      </c>
      <c r="P22" s="783" t="s">
        <v>172</v>
      </c>
      <c r="Q22" s="13"/>
      <c r="R22" s="781"/>
      <c r="S22" s="764"/>
      <c r="T22" s="764"/>
      <c r="U22" s="771"/>
    </row>
    <row r="23" spans="1:21" ht="13.5" customHeight="1" thickBot="1">
      <c r="A23" s="768">
        <v>10</v>
      </c>
      <c r="B23" s="769" t="str">
        <f>VLOOKUP(A23,[1]高男團!$A$2:$G$38,7,0)</f>
        <v>桃園縣中壢高中</v>
      </c>
      <c r="C23" s="774"/>
      <c r="D23" s="775"/>
      <c r="E23" s="187">
        <f>IF([2]高男團!$M$19=[2]高男團!$O$19,"",([2]高男團!$O$19))</f>
        <v>0</v>
      </c>
      <c r="F23" s="186"/>
      <c r="G23" s="116"/>
      <c r="H23" s="116"/>
      <c r="I23" s="116"/>
      <c r="J23" s="116"/>
      <c r="K23" s="116"/>
      <c r="L23" s="20"/>
      <c r="M23" s="12"/>
      <c r="N23" s="195"/>
      <c r="O23" s="198">
        <f>IF([2]高男團!$M$48=[2]高男團!$O$48,"",([2]高男團!$O$48))</f>
        <v>1</v>
      </c>
      <c r="P23" s="763"/>
      <c r="Q23" s="7"/>
      <c r="R23" s="780">
        <v>8</v>
      </c>
      <c r="S23" s="764"/>
      <c r="T23" s="764" t="str">
        <f>VLOOKUP(R23,[3]高男團!$A$42:$E$110,5,0)</f>
        <v>輪空</v>
      </c>
      <c r="U23" s="586" t="s">
        <v>97</v>
      </c>
    </row>
    <row r="24" spans="1:21" ht="13.5" customHeight="1" thickBot="1">
      <c r="A24" s="768"/>
      <c r="B24" s="769"/>
      <c r="C24" s="778" t="s">
        <v>173</v>
      </c>
      <c r="D24" s="184">
        <f>IF([2]高男團!$M$9=[2]高男團!$O$9,"",([2]高男團!$M$9))</f>
        <v>2</v>
      </c>
      <c r="E24" s="183"/>
      <c r="F24" s="11"/>
      <c r="G24" s="116"/>
      <c r="H24" s="116"/>
      <c r="I24" s="116"/>
      <c r="J24" s="112"/>
      <c r="K24" s="112"/>
      <c r="L24" s="20"/>
      <c r="M24" s="12"/>
      <c r="N24" s="7"/>
      <c r="O24" s="12"/>
      <c r="P24" s="200">
        <f>IF([2]高男團!$M$43=[2]高男團!$O$43,"",([2]高男團!$M$43))</f>
        <v>0</v>
      </c>
      <c r="Q24" s="783" t="s">
        <v>174</v>
      </c>
      <c r="R24" s="781"/>
      <c r="S24" s="764"/>
      <c r="T24" s="764"/>
      <c r="U24" s="586"/>
    </row>
    <row r="25" spans="1:21" ht="13.5" customHeight="1" thickBot="1">
      <c r="A25" s="768">
        <v>11</v>
      </c>
      <c r="B25" s="769" t="str">
        <f>VLOOKUP(A25,[1]高男團!$A$2:$G$38,7,0)</f>
        <v>雲林縣虎尾農工</v>
      </c>
      <c r="C25" s="779"/>
      <c r="D25" s="185">
        <f>IF([2]高男團!$M$9=[2]高男團!$O$9,"",([2]高男團!$O$9))</f>
        <v>3</v>
      </c>
      <c r="E25" s="186">
        <f>[2]高男團!$Y$9</f>
        <v>11</v>
      </c>
      <c r="F25" s="11"/>
      <c r="G25" s="116"/>
      <c r="H25" s="116"/>
      <c r="I25" s="116"/>
      <c r="J25" s="116"/>
      <c r="K25" s="116"/>
      <c r="L25" s="20"/>
      <c r="M25" s="196">
        <f>[2]高男團!$Y$55</f>
        <v>7</v>
      </c>
      <c r="N25" s="197">
        <f>IF([2]高男團!$M$55=[2]高男團!$O$55,"",([2]高男團!$M$55))</f>
        <v>3</v>
      </c>
      <c r="O25" s="787" t="s">
        <v>175</v>
      </c>
      <c r="P25" s="199">
        <f>IF([2]高男團!$M$43=[2]高男團!$O$43,"",([2]高男團!$O$43))</f>
        <v>3</v>
      </c>
      <c r="Q25" s="784"/>
      <c r="R25" s="780">
        <v>9</v>
      </c>
      <c r="S25" s="764" t="str">
        <f>VLOOKUP(R25,[3]高男團!$A$42:$E$110,4,0)</f>
        <v>臺南市</v>
      </c>
      <c r="T25" s="764" t="str">
        <f>VLOOKUP(R25,[3]高男團!$A$42:$E$110,5,0)</f>
        <v>南大附中</v>
      </c>
      <c r="U25" s="771"/>
    </row>
    <row r="26" spans="1:21" ht="13.5" customHeight="1" thickBot="1">
      <c r="A26" s="768"/>
      <c r="B26" s="769"/>
      <c r="C26" s="5"/>
      <c r="D26" s="785" t="s">
        <v>176</v>
      </c>
      <c r="E26" s="775"/>
      <c r="F26" s="184">
        <f>IF([2]高男團!$M$26=[2]高男團!$O$26,"",([2]高男團!$M$26))</f>
        <v>0</v>
      </c>
      <c r="G26" s="189"/>
      <c r="H26" s="116"/>
      <c r="I26" s="116"/>
      <c r="J26" s="116"/>
      <c r="K26" s="116"/>
      <c r="L26" s="6"/>
      <c r="M26" s="18"/>
      <c r="N26" s="202">
        <f>IF([2]高男團!$M$55=[2]高男團!$O$55,"",([2]高男團!$O$55))</f>
        <v>1</v>
      </c>
      <c r="O26" s="787"/>
      <c r="P26" s="7"/>
      <c r="Q26" s="7"/>
      <c r="R26" s="781"/>
      <c r="S26" s="764"/>
      <c r="T26" s="764"/>
      <c r="U26" s="771"/>
    </row>
    <row r="27" spans="1:21" ht="13.5" customHeight="1" thickBot="1">
      <c r="A27" s="768">
        <v>12</v>
      </c>
      <c r="B27" s="769" t="str">
        <f>VLOOKUP(A27,[1]高男團!$A$2:$G$38,7,0)</f>
        <v>新北市瑞芳高工</v>
      </c>
      <c r="C27" s="4"/>
      <c r="D27" s="774"/>
      <c r="E27" s="775"/>
      <c r="F27" s="185">
        <f>IF([2]高男團!$M$26=[2]高男團!$O$26,"",([2]高男團!$O$26))</f>
        <v>3</v>
      </c>
      <c r="G27" s="190">
        <f>[2]高男團!$Y$26</f>
        <v>14</v>
      </c>
      <c r="H27" s="116"/>
      <c r="I27" s="116"/>
      <c r="J27" s="116"/>
      <c r="K27" s="116"/>
      <c r="L27" s="6"/>
      <c r="M27" s="12"/>
      <c r="N27" s="18"/>
      <c r="O27" s="16"/>
      <c r="P27" s="10"/>
      <c r="Q27" s="10"/>
      <c r="R27" s="780">
        <v>10</v>
      </c>
      <c r="S27" s="764" t="str">
        <f>VLOOKUP(R27,[3]高男團!$A$42:$E$110,4,0)</f>
        <v>雲林縣</v>
      </c>
      <c r="T27" s="764" t="str">
        <f>VLOOKUP(R27,[3]高男團!$A$42:$E$110,5,0)</f>
        <v>斗六高中</v>
      </c>
      <c r="U27" s="771"/>
    </row>
    <row r="28" spans="1:21" ht="13.5" customHeight="1" thickBot="1">
      <c r="A28" s="768"/>
      <c r="B28" s="769"/>
      <c r="C28" s="778" t="s">
        <v>177</v>
      </c>
      <c r="D28" s="188">
        <f>IF([2]高男團!$M$10=[2]高男團!$O$10,"",([2]高男團!$M$10))</f>
        <v>0</v>
      </c>
      <c r="E28" s="186">
        <f>[2]高男團!$Y$10</f>
        <v>13</v>
      </c>
      <c r="F28" s="5"/>
      <c r="G28" s="116"/>
      <c r="H28" s="116"/>
      <c r="I28" s="116"/>
      <c r="J28" s="116"/>
      <c r="K28" s="116"/>
      <c r="L28" s="6"/>
      <c r="M28" s="200">
        <f>IF([2]高男團!$M$59=[2]高男團!$O$59,"",([2]高男團!$M$59))</f>
        <v>0</v>
      </c>
      <c r="N28" s="763" t="s">
        <v>178</v>
      </c>
      <c r="O28" s="200">
        <f>IF([2]高男團!$M$49=[2]高男團!$O$49,"",([2]高男團!$M$49))</f>
        <v>3</v>
      </c>
      <c r="P28" s="783" t="s">
        <v>179</v>
      </c>
      <c r="Q28" s="21" t="s">
        <v>180</v>
      </c>
      <c r="R28" s="781"/>
      <c r="S28" s="764"/>
      <c r="T28" s="764"/>
      <c r="U28" s="771"/>
    </row>
    <row r="29" spans="1:21" ht="13.5" customHeight="1" thickBot="1">
      <c r="A29" s="768">
        <v>13</v>
      </c>
      <c r="B29" s="769" t="str">
        <f>VLOOKUP(A29,[1]高男團!$A$2:$G$38,7,0)</f>
        <v>新竹市香山高中</v>
      </c>
      <c r="C29" s="779"/>
      <c r="D29" s="187">
        <f>IF([2]高男團!$M$10=[2]高男團!$O$10,"",([2]高男團!$O$10))</f>
        <v>3</v>
      </c>
      <c r="E29" s="186"/>
      <c r="F29" s="5"/>
      <c r="G29" s="116"/>
      <c r="H29" s="116"/>
      <c r="I29" s="116"/>
      <c r="J29" s="116"/>
      <c r="K29" s="790">
        <f>[2]高男團!$Y$59</f>
        <v>12</v>
      </c>
      <c r="L29" s="791"/>
      <c r="M29" s="199">
        <f>IF([2]高男團!$M$59=[2]高男團!$O$59,"",([2]高男團!$O$59))</f>
        <v>3</v>
      </c>
      <c r="N29" s="787"/>
      <c r="O29" s="199">
        <f>IF([2]高男團!$M$49=[2]高男團!$O$49,"",([2]高男團!$O$49))</f>
        <v>2</v>
      </c>
      <c r="P29" s="784"/>
      <c r="Q29" s="17"/>
      <c r="R29" s="780">
        <v>11</v>
      </c>
      <c r="S29" s="764" t="str">
        <f>VLOOKUP(R29,[3]高男團!$A$42:$E$110,4,0)</f>
        <v>南投縣</v>
      </c>
      <c r="T29" s="764" t="str">
        <f>VLOOKUP(R29,[3]高男團!$A$42:$E$110,5,0)</f>
        <v>南投高中</v>
      </c>
      <c r="U29" s="771"/>
    </row>
    <row r="30" spans="1:21" ht="13.5" customHeight="1" thickBot="1">
      <c r="A30" s="768"/>
      <c r="B30" s="769"/>
      <c r="C30" s="785" t="s">
        <v>181</v>
      </c>
      <c r="D30" s="775"/>
      <c r="E30" s="184">
        <f>IF([2]高男團!$M$20=[2]高男團!$O$20,"",([2]高男團!$M$20))</f>
        <v>1</v>
      </c>
      <c r="F30" s="189"/>
      <c r="G30" s="116"/>
      <c r="H30" s="116"/>
      <c r="I30" s="116"/>
      <c r="J30" s="116"/>
      <c r="K30" s="791"/>
      <c r="L30" s="791"/>
      <c r="M30" s="22"/>
      <c r="N30" s="21"/>
      <c r="O30" s="7"/>
      <c r="P30" s="15" t="s">
        <v>180</v>
      </c>
      <c r="Q30" s="7"/>
      <c r="R30" s="781"/>
      <c r="S30" s="764"/>
      <c r="T30" s="764"/>
      <c r="U30" s="771"/>
    </row>
    <row r="31" spans="1:21" ht="13.5" customHeight="1" thickBot="1">
      <c r="A31" s="768">
        <v>14</v>
      </c>
      <c r="B31" s="769" t="str">
        <f>VLOOKUP(A31,[1]高男團!$A$2:$G$38,7,0)</f>
        <v>臺南市臺南一中</v>
      </c>
      <c r="C31" s="788"/>
      <c r="D31" s="789"/>
      <c r="E31" s="185">
        <f>IF([2]高男團!$M$20=[2]高男團!$O$20,"",([2]高男團!$O$20))</f>
        <v>3</v>
      </c>
      <c r="F31" s="190">
        <f>[2]高男團!$Y$20</f>
        <v>14</v>
      </c>
      <c r="G31" s="112"/>
      <c r="H31" s="112"/>
      <c r="I31" s="112"/>
      <c r="J31" s="116"/>
      <c r="K31" s="116"/>
      <c r="L31" s="6"/>
      <c r="M31" s="7"/>
      <c r="N31" s="24"/>
      <c r="O31" s="10"/>
      <c r="P31" s="17"/>
      <c r="Q31" s="10"/>
      <c r="R31" s="780">
        <v>12</v>
      </c>
      <c r="S31" s="764" t="str">
        <f>VLOOKUP(R31,[3]高男團!$A$42:$E$110,4,0)</f>
        <v>高雄市</v>
      </c>
      <c r="T31" s="764" t="str">
        <f>VLOOKUP(R31,[3]高男團!$A$42:$E$110,5,0)</f>
        <v>大榮高中</v>
      </c>
      <c r="U31" s="794" t="s">
        <v>241</v>
      </c>
    </row>
    <row r="32" spans="1:21" ht="13.5" customHeight="1">
      <c r="A32" s="768"/>
      <c r="B32" s="769"/>
      <c r="C32" s="118"/>
      <c r="D32" s="34"/>
      <c r="E32" s="34"/>
      <c r="F32" s="34"/>
      <c r="G32" s="35"/>
      <c r="H32" s="35"/>
      <c r="I32" s="35"/>
      <c r="J32" s="116"/>
      <c r="K32" s="119"/>
      <c r="L32" s="120"/>
      <c r="M32" s="201">
        <f>R31</f>
        <v>12</v>
      </c>
      <c r="N32" s="120"/>
      <c r="O32" s="120"/>
      <c r="P32" s="120"/>
      <c r="Q32" s="21"/>
      <c r="R32" s="781"/>
      <c r="S32" s="764"/>
      <c r="T32" s="764"/>
      <c r="U32" s="794"/>
    </row>
    <row r="33" spans="1:21" ht="13.5" customHeight="1" thickBot="1">
      <c r="A33" s="768">
        <v>15</v>
      </c>
      <c r="B33" s="769" t="str">
        <f>VLOOKUP(A33,[1]高男團!$A$2:$G$38,7,0)</f>
        <v>臺北市松山家商</v>
      </c>
      <c r="C33" s="34"/>
      <c r="D33" s="34"/>
      <c r="E33" s="34"/>
      <c r="F33" s="34"/>
      <c r="G33" s="35"/>
      <c r="H33" s="35"/>
      <c r="I33" s="35"/>
      <c r="J33" s="116"/>
      <c r="K33" s="121"/>
      <c r="L33" s="120"/>
      <c r="M33" s="201">
        <f>R33</f>
        <v>13</v>
      </c>
      <c r="N33" s="120"/>
      <c r="O33" s="120"/>
      <c r="P33" s="120"/>
      <c r="Q33" s="10"/>
      <c r="R33" s="780">
        <v>13</v>
      </c>
      <c r="S33" s="764" t="str">
        <f>VLOOKUP(R33,[3]高男團!$A$42:$E$110,4,0)</f>
        <v>彰化縣</v>
      </c>
      <c r="T33" s="764" t="str">
        <f>VLOOKUP(R33,[3]高男團!$A$42:$E$110,5,0)</f>
        <v>彰化藝中</v>
      </c>
      <c r="U33" s="794" t="s">
        <v>241</v>
      </c>
    </row>
    <row r="34" spans="1:21" ht="13.5" customHeight="1" thickBot="1">
      <c r="A34" s="768"/>
      <c r="B34" s="769"/>
      <c r="C34" s="772" t="s">
        <v>182</v>
      </c>
      <c r="D34" s="773"/>
      <c r="E34" s="188">
        <f>IF([2]高男團!$M$21=[2]高男團!$O$21,"",([2]高男團!$M$21))</f>
        <v>3</v>
      </c>
      <c r="F34" s="190">
        <f>[2]高男團!$Y$21</f>
        <v>15</v>
      </c>
      <c r="G34" s="112"/>
      <c r="H34" s="112"/>
      <c r="I34" s="112"/>
      <c r="J34" s="116"/>
      <c r="K34" s="112"/>
      <c r="L34" s="20"/>
      <c r="M34" s="22"/>
      <c r="N34" s="25"/>
      <c r="O34" s="13"/>
      <c r="P34" s="13"/>
      <c r="Q34" s="7"/>
      <c r="R34" s="781"/>
      <c r="S34" s="764"/>
      <c r="T34" s="764"/>
      <c r="U34" s="794"/>
    </row>
    <row r="35" spans="1:21" ht="13.5" customHeight="1" thickBot="1">
      <c r="A35" s="768">
        <v>16</v>
      </c>
      <c r="B35" s="769" t="str">
        <f>VLOOKUP(A35,[1]高男團!$A$2:$G$38,7,0)</f>
        <v>宜蘭縣頭城家商</v>
      </c>
      <c r="C35" s="774"/>
      <c r="D35" s="775"/>
      <c r="E35" s="187">
        <f>IF([2]高男團!$M$21=[2]高男團!$O$21,"",([2]高男團!$O$21))</f>
        <v>0</v>
      </c>
      <c r="F35" s="190"/>
      <c r="G35" s="122"/>
      <c r="H35" s="122"/>
      <c r="I35" s="122"/>
      <c r="J35" s="39"/>
      <c r="K35" s="766">
        <f>[2]高男團!$Y$60</f>
        <v>13</v>
      </c>
      <c r="L35" s="767"/>
      <c r="N35" s="16"/>
      <c r="O35" s="21"/>
      <c r="P35" s="17"/>
      <c r="Q35" s="17"/>
      <c r="R35" s="780">
        <v>14</v>
      </c>
      <c r="S35" s="764" t="str">
        <f>VLOOKUP(R35,[3]高男團!$A$42:$E$110,4,0)</f>
        <v>宜蘭縣</v>
      </c>
      <c r="T35" s="764" t="str">
        <f>VLOOKUP(R35,[3]高男團!$A$42:$E$110,5,0)</f>
        <v>羅東高工</v>
      </c>
      <c r="U35" s="771"/>
    </row>
    <row r="36" spans="1:21" ht="13.5" customHeight="1" thickBot="1">
      <c r="A36" s="768"/>
      <c r="B36" s="769"/>
      <c r="C36" s="778" t="s">
        <v>183</v>
      </c>
      <c r="D36" s="184">
        <f>IF([2]高男團!$M$11=[2]高男團!$O$11,"",([2]高男團!$M$11))</f>
        <v>1</v>
      </c>
      <c r="E36" s="183"/>
      <c r="F36" s="123"/>
      <c r="G36" s="122"/>
      <c r="H36" s="122"/>
      <c r="I36" s="122"/>
      <c r="J36" s="112"/>
      <c r="K36" s="767"/>
      <c r="L36" s="767"/>
      <c r="M36" s="197">
        <f>IF([2]高男團!$M$60=[2]高男團!$O$60,"",([2]高男團!$M$60))</f>
        <v>3</v>
      </c>
      <c r="N36" s="763" t="s">
        <v>184</v>
      </c>
      <c r="O36" s="197">
        <f>IF([2]高男團!$M$50=[2]高男團!$O$50,"",([2]高男團!$M$50))</f>
        <v>0</v>
      </c>
      <c r="P36" s="783" t="s">
        <v>185</v>
      </c>
      <c r="Q36" s="7"/>
      <c r="R36" s="781"/>
      <c r="S36" s="764"/>
      <c r="T36" s="764"/>
      <c r="U36" s="771"/>
    </row>
    <row r="37" spans="1:21" ht="13.5" customHeight="1" thickBot="1">
      <c r="A37" s="768">
        <v>17</v>
      </c>
      <c r="B37" s="769" t="str">
        <f>VLOOKUP(A37,[1]高男團!$A$2:$G$38,7,0)</f>
        <v>臺南市南大附中</v>
      </c>
      <c r="C37" s="779"/>
      <c r="D37" s="185">
        <f>IF([2]高男團!$M$11=[2]高男團!$O$11,"",([2]高男團!$O$11))</f>
        <v>3</v>
      </c>
      <c r="E37" s="186">
        <f>[2]高男團!$Y$11</f>
        <v>17</v>
      </c>
      <c r="F37" s="5"/>
      <c r="G37" s="112"/>
      <c r="H37" s="112"/>
      <c r="I37" s="112"/>
      <c r="J37" s="112"/>
      <c r="K37" s="112"/>
      <c r="L37" s="26"/>
      <c r="M37" s="198">
        <f>IF([2]高男團!$M$60=[2]高男團!$O$60,"",([2]高男團!$O$60))</f>
        <v>0</v>
      </c>
      <c r="N37" s="763"/>
      <c r="O37" s="198">
        <f>IF([2]高男團!$M$50=[2]高男團!$O$50,"",([2]高男團!$O$50))</f>
        <v>3</v>
      </c>
      <c r="P37" s="784"/>
      <c r="Q37" s="10"/>
      <c r="R37" s="780">
        <v>15</v>
      </c>
      <c r="S37" s="764" t="str">
        <f>VLOOKUP(R37,[3]高男團!$A$42:$E$110,4,0)</f>
        <v>臺南市</v>
      </c>
      <c r="T37" s="764" t="str">
        <f>VLOOKUP(R37,[3]高男團!$A$42:$E$110,5,0)</f>
        <v>臺南二中</v>
      </c>
      <c r="U37" s="771"/>
    </row>
    <row r="38" spans="1:21" ht="13.5" customHeight="1" thickBot="1">
      <c r="A38" s="768"/>
      <c r="B38" s="769"/>
      <c r="C38" s="4"/>
      <c r="D38" s="785" t="s">
        <v>187</v>
      </c>
      <c r="E38" s="775"/>
      <c r="F38" s="188">
        <f>IF([2]高男團!$M$27=[2]高男團!$O$27,"",([2]高男團!$M$27))</f>
        <v>3</v>
      </c>
      <c r="G38" s="190">
        <f>[2]高男團!$Y$27</f>
        <v>15</v>
      </c>
      <c r="H38" s="112"/>
      <c r="I38" s="112"/>
      <c r="J38" s="112"/>
      <c r="K38" s="122"/>
      <c r="L38" s="26"/>
      <c r="M38" s="16"/>
      <c r="N38" s="16"/>
      <c r="O38" s="16"/>
      <c r="P38" s="7"/>
      <c r="Q38" s="21" t="s">
        <v>180</v>
      </c>
      <c r="R38" s="781"/>
      <c r="S38" s="764"/>
      <c r="T38" s="764"/>
      <c r="U38" s="771"/>
    </row>
    <row r="39" spans="1:21" ht="13.5" customHeight="1" thickBot="1">
      <c r="A39" s="768">
        <v>18</v>
      </c>
      <c r="B39" s="769" t="str">
        <f>VLOOKUP(A39,[1]高男團!$A$2:$G$38,7,0)</f>
        <v>屏東縣屏榮高中</v>
      </c>
      <c r="C39" s="4"/>
      <c r="D39" s="774"/>
      <c r="E39" s="775"/>
      <c r="F39" s="187">
        <f>IF([2]高男團!$M$27=[2]高男團!$O$27,"",([2]高男團!$O$27))</f>
        <v>1</v>
      </c>
      <c r="G39" s="190"/>
      <c r="H39" s="112"/>
      <c r="I39" s="112"/>
      <c r="J39" s="112"/>
      <c r="K39" s="112"/>
      <c r="M39" s="16"/>
      <c r="N39" s="200">
        <f>IF([2]高男團!$M$56=[2]高男團!$O$56,"",([2]高男團!$M$56))</f>
        <v>1</v>
      </c>
      <c r="O39" s="763" t="s">
        <v>188</v>
      </c>
      <c r="P39" s="7"/>
      <c r="Q39" s="17"/>
      <c r="R39" s="780">
        <v>16</v>
      </c>
      <c r="S39" s="764" t="str">
        <f>VLOOKUP(R39,[3]高男團!$A$42:$E$110,4,0)</f>
        <v>雲林縣</v>
      </c>
      <c r="T39" s="764" t="str">
        <f>VLOOKUP(R39,[3]高男團!$A$42:$E$110,5,0)</f>
        <v>虎尾農工</v>
      </c>
      <c r="U39" s="771"/>
    </row>
    <row r="40" spans="1:21" ht="13.5" customHeight="1" thickBot="1">
      <c r="A40" s="768"/>
      <c r="B40" s="769"/>
      <c r="C40" s="778" t="s">
        <v>189</v>
      </c>
      <c r="D40" s="188">
        <f>IF([2]高男團!$M$12=[2]高男團!$O$12,"",([2]高男團!$M$12))</f>
        <v>3</v>
      </c>
      <c r="E40" s="186">
        <f>[2]高男團!$Y$12</f>
        <v>18</v>
      </c>
      <c r="F40" s="192"/>
      <c r="G40" s="112"/>
      <c r="H40" s="112"/>
      <c r="I40" s="112"/>
      <c r="J40" s="112"/>
      <c r="K40" s="112"/>
      <c r="M40" s="196">
        <f>[2]高男團!$Y$56</f>
        <v>18</v>
      </c>
      <c r="N40" s="199">
        <f>IF([2]高男團!$M$56=[2]高男團!$O$56,"",([2]高男團!$O$56))</f>
        <v>3</v>
      </c>
      <c r="O40" s="763"/>
      <c r="P40" s="197">
        <f>IF([2]高男團!$M$44=[2]高男團!$O$44,"",([2]高男團!$M$44))</f>
        <v>3</v>
      </c>
      <c r="Q40" s="783" t="s">
        <v>190</v>
      </c>
      <c r="R40" s="781"/>
      <c r="S40" s="764"/>
      <c r="T40" s="764"/>
      <c r="U40" s="771"/>
    </row>
    <row r="41" spans="1:21" ht="13.5" customHeight="1" thickBot="1">
      <c r="A41" s="768">
        <v>19</v>
      </c>
      <c r="B41" s="769" t="str">
        <f>VLOOKUP(A41,[1]高男團!$A$2:$G$38,7,0)</f>
        <v>雲林縣斗六高中</v>
      </c>
      <c r="C41" s="779"/>
      <c r="D41" s="187">
        <f>IF([2]高男團!$M$12=[2]高男團!$O$12,"",([2]高男團!$O$12))</f>
        <v>2</v>
      </c>
      <c r="E41" s="186"/>
      <c r="F41" s="191"/>
      <c r="G41" s="112"/>
      <c r="H41" s="112"/>
      <c r="I41" s="112"/>
      <c r="J41" s="112"/>
      <c r="K41" s="112"/>
      <c r="M41" s="16"/>
      <c r="N41" s="28"/>
      <c r="O41" s="16"/>
      <c r="P41" s="198">
        <f>IF([2]高男團!$M$44=[2]高男團!$O$44,"",([2]高男團!$O$44))</f>
        <v>2</v>
      </c>
      <c r="Q41" s="784"/>
      <c r="R41" s="780">
        <v>17</v>
      </c>
      <c r="S41" s="764" t="str">
        <f>VLOOKUP(R41,[3]高男團!$A$42:$E$110,4,0)</f>
        <v>彰化縣</v>
      </c>
      <c r="T41" s="764" t="str">
        <f>VLOOKUP(R41,[3]高男團!$A$42:$E$110,5,0)</f>
        <v>彰化高中</v>
      </c>
      <c r="U41" s="795"/>
    </row>
    <row r="42" spans="1:21" ht="13.5" customHeight="1" thickBot="1">
      <c r="A42" s="768"/>
      <c r="B42" s="769"/>
      <c r="C42" s="785" t="s">
        <v>191</v>
      </c>
      <c r="D42" s="775"/>
      <c r="E42" s="184">
        <f>IF([2]高男團!$M$22=[2]高男團!$O$22,"",([2]高男團!$M$22))</f>
        <v>0</v>
      </c>
      <c r="F42" s="183"/>
      <c r="G42" s="112"/>
      <c r="H42" s="112"/>
      <c r="I42" s="112"/>
      <c r="J42" s="112"/>
      <c r="K42" s="112"/>
      <c r="M42" s="16"/>
      <c r="O42" s="200">
        <f>IF([2]高男團!$M$51=[2]高男團!$O$51,"",([2]高男團!$M$51))</f>
        <v>1</v>
      </c>
      <c r="P42" s="763" t="s">
        <v>321</v>
      </c>
      <c r="R42" s="781"/>
      <c r="S42" s="764"/>
      <c r="T42" s="764"/>
      <c r="U42" s="795"/>
    </row>
    <row r="43" spans="1:21" ht="13.5" customHeight="1" thickBot="1">
      <c r="A43" s="768">
        <v>20</v>
      </c>
      <c r="B43" s="769" t="str">
        <f>VLOOKUP(A43,[1]高男團!$A$2:$G$38,7,0)</f>
        <v>臺中市中港高中</v>
      </c>
      <c r="C43" s="774"/>
      <c r="D43" s="775"/>
      <c r="E43" s="185">
        <f>IF([2]高男團!$M$22=[2]高男團!$O$22,"",([2]高男團!$O$22))</f>
        <v>3</v>
      </c>
      <c r="F43" s="186">
        <f>[2]高男團!$Y$22</f>
        <v>21</v>
      </c>
      <c r="G43" s="112"/>
      <c r="H43" s="112"/>
      <c r="I43" s="112"/>
      <c r="J43" s="112"/>
      <c r="K43" s="112"/>
      <c r="M43" s="16"/>
      <c r="N43" s="201">
        <f>[2]高男團!$Y$5</f>
        <v>2</v>
      </c>
      <c r="O43" s="199">
        <f>IF([2]高男團!$M$51=[2]高男團!$O$51,"",([2]高男團!$O$51))</f>
        <v>3</v>
      </c>
      <c r="P43" s="792"/>
      <c r="Q43" s="17"/>
      <c r="R43" s="780">
        <v>18</v>
      </c>
      <c r="S43" s="764" t="str">
        <f>VLOOKUP(R43,[3]高男團!$A$42:$E$110,4,0)</f>
        <v>臺北市</v>
      </c>
      <c r="T43" s="764" t="str">
        <f>VLOOKUP(R43,[3]高男團!$A$42:$E$110,5,0)</f>
        <v>成功中學</v>
      </c>
      <c r="U43" s="771"/>
    </row>
    <row r="44" spans="1:21" ht="13.5" customHeight="1" thickBot="1">
      <c r="A44" s="768"/>
      <c r="B44" s="769"/>
      <c r="C44" s="778" t="s">
        <v>192</v>
      </c>
      <c r="D44" s="184">
        <f>IF([2]高男團!$M$13=[2]高男團!$O$13,"",([2]高男團!$M$13))</f>
        <v>0</v>
      </c>
      <c r="E44" s="189"/>
      <c r="F44" s="11"/>
      <c r="G44" s="112"/>
      <c r="H44" s="112"/>
      <c r="I44" s="112"/>
      <c r="J44" s="762">
        <f>[2]高男團!$Y$63</f>
        <v>23</v>
      </c>
      <c r="K44" s="762"/>
      <c r="L44" s="197">
        <f>IF([2]高男團!$M$63=[2]高男團!$O$63,"",([2]高男團!$M$63))</f>
        <v>0</v>
      </c>
      <c r="M44" s="763" t="s">
        <v>193</v>
      </c>
      <c r="N44" s="21"/>
      <c r="O44" s="21"/>
      <c r="Q44" s="7"/>
      <c r="R44" s="781"/>
      <c r="S44" s="764"/>
      <c r="T44" s="764"/>
      <c r="U44" s="771"/>
    </row>
    <row r="45" spans="1:21" ht="13.5" customHeight="1" thickBot="1">
      <c r="A45" s="768">
        <v>21</v>
      </c>
      <c r="B45" s="769" t="str">
        <f>VLOOKUP(A45,[1]高男團!$A$2:$G$38,7,0)</f>
        <v>高雄市大榮高中</v>
      </c>
      <c r="C45" s="779"/>
      <c r="D45" s="185">
        <f>IF([2]高男團!$M$13=[2]高男團!$O$13,"",([2]高男團!$O$13))</f>
        <v>3</v>
      </c>
      <c r="E45" s="190">
        <f>[2]高男團!$Y$13</f>
        <v>21</v>
      </c>
      <c r="F45" s="11"/>
      <c r="G45" s="112"/>
      <c r="H45" s="112"/>
      <c r="I45" s="112"/>
      <c r="J45" s="762"/>
      <c r="K45" s="762"/>
      <c r="L45" s="199">
        <f>IF([2]高男團!$M$63=[2]高男團!$O$63,"",([2]高男團!$O$63))</f>
        <v>3</v>
      </c>
      <c r="M45" s="763"/>
      <c r="O45" s="21"/>
      <c r="R45" s="780">
        <v>19</v>
      </c>
      <c r="S45" s="764" t="str">
        <f>VLOOKUP(R45,[3]高男團!$A$42:$E$110,4,0)</f>
        <v>臺中市</v>
      </c>
      <c r="T45" s="764" t="str">
        <f>VLOOKUP(R45,[3]高男團!$A$42:$E$110,5,0)</f>
        <v>東山高中</v>
      </c>
      <c r="U45" s="771"/>
    </row>
    <row r="46" spans="1:21" ht="13.5" customHeight="1" thickBot="1">
      <c r="A46" s="768"/>
      <c r="B46" s="769"/>
      <c r="C46" s="785" t="s">
        <v>194</v>
      </c>
      <c r="D46" s="4"/>
      <c r="E46" s="785" t="s">
        <v>197</v>
      </c>
      <c r="F46" s="775"/>
      <c r="G46" s="188">
        <f>IF([2]高男團!$M$30=[2]高男團!$O$30,"",([2]高男團!$M$30))</f>
        <v>3</v>
      </c>
      <c r="H46" s="796">
        <f>[2]高男團!$Y$30</f>
        <v>15</v>
      </c>
      <c r="I46" s="796"/>
      <c r="J46" s="112"/>
      <c r="K46" s="112"/>
      <c r="L46" s="124"/>
      <c r="N46" s="201">
        <f>[2]高男團!$Y$5</f>
        <v>2</v>
      </c>
      <c r="O46" s="197">
        <f>IF([2]高男團!$M$52=[2]高男團!$O$52,"",([2]高男團!$M$52))</f>
        <v>0</v>
      </c>
      <c r="P46" s="783" t="s">
        <v>195</v>
      </c>
      <c r="Q46" s="13"/>
      <c r="R46" s="781"/>
      <c r="S46" s="764"/>
      <c r="T46" s="764"/>
      <c r="U46" s="771"/>
    </row>
    <row r="47" spans="1:21" ht="13.5" customHeight="1" thickBot="1">
      <c r="A47" s="768">
        <v>22</v>
      </c>
      <c r="B47" s="769" t="str">
        <f>VLOOKUP(A47,[1]高男團!$A$2:$G$38,7,0)</f>
        <v>臺中市東山高中</v>
      </c>
      <c r="C47" s="785"/>
      <c r="D47" s="5"/>
      <c r="E47" s="774"/>
      <c r="F47" s="775"/>
      <c r="G47" s="194">
        <f>IF([2]高男團!$M$30=[2]高男團!$O$30,"",([2]高男團!$O$30))</f>
        <v>0</v>
      </c>
      <c r="H47" s="796"/>
      <c r="I47" s="796"/>
      <c r="J47" s="112"/>
      <c r="K47" s="112"/>
      <c r="L47" s="124"/>
      <c r="N47" s="28"/>
      <c r="O47" s="198">
        <f>IF([2]高男團!$M$52=[2]高男團!$O$52,"",([2]高男團!$O$52))</f>
        <v>3</v>
      </c>
      <c r="P47" s="765"/>
      <c r="Q47" s="7"/>
      <c r="R47" s="780">
        <v>20</v>
      </c>
      <c r="S47" s="764" t="str">
        <f>VLOOKUP(R47,[3]高男團!$A$42:$E$110,4,0)</f>
        <v>臺中市</v>
      </c>
      <c r="T47" s="764" t="str">
        <f>VLOOKUP(R47,[3]高男團!$A$42:$E$110,5,0)</f>
        <v>青年高中</v>
      </c>
      <c r="U47" s="795"/>
    </row>
    <row r="48" spans="1:21" ht="13.5" customHeight="1" thickBot="1">
      <c r="A48" s="768"/>
      <c r="B48" s="769"/>
      <c r="C48" s="778" t="s">
        <v>196</v>
      </c>
      <c r="D48" s="188">
        <f>IF([2]高男團!$M$14=[2]高男團!$O$14,"",([2]高男團!$M$14))</f>
        <v>1</v>
      </c>
      <c r="E48" s="190">
        <f>[2]高男團!$Y$14</f>
        <v>23</v>
      </c>
      <c r="F48" s="179"/>
      <c r="H48" s="112"/>
      <c r="I48" s="112"/>
      <c r="J48" s="112"/>
      <c r="K48" s="112"/>
      <c r="L48" s="20"/>
      <c r="M48" s="16"/>
      <c r="N48" s="28"/>
      <c r="O48" s="21"/>
      <c r="P48" s="200">
        <f>IF([2]高男團!$M$45=[2]高男團!$O$45,"",([2]高男團!$M$45))</f>
        <v>3</v>
      </c>
      <c r="Q48" s="783" t="s">
        <v>198</v>
      </c>
      <c r="R48" s="781"/>
      <c r="S48" s="764"/>
      <c r="T48" s="764"/>
      <c r="U48" s="795"/>
    </row>
    <row r="49" spans="1:21" ht="13.5" customHeight="1" thickBot="1">
      <c r="A49" s="768">
        <v>23</v>
      </c>
      <c r="B49" s="769" t="str">
        <f>VLOOKUP(A49,[1]高男團!$A$2:$G$38,7,0)</f>
        <v>彰化縣彰化藝中</v>
      </c>
      <c r="C49" s="779"/>
      <c r="D49" s="187">
        <f>IF([2]高男團!$M$14=[2]高男團!$O$14,"",([2]高男團!$O$14))</f>
        <v>3</v>
      </c>
      <c r="E49" s="180"/>
      <c r="F49" s="179"/>
      <c r="H49" s="112"/>
      <c r="I49" s="112"/>
      <c r="J49" s="112"/>
      <c r="K49" s="112"/>
      <c r="L49" s="20"/>
      <c r="M49" s="196">
        <f>[2]高男團!$Y$57</f>
        <v>23</v>
      </c>
      <c r="N49" s="197">
        <f>IF([2]高男團!$M$57=[2]高男團!$O$57,"",([2]高男團!$M$57))</f>
        <v>0</v>
      </c>
      <c r="O49" s="763" t="s">
        <v>199</v>
      </c>
      <c r="P49" s="199">
        <f>IF([2]高男團!$M$45=[2]高男團!$O$45,"",([2]高男團!$O$45))</f>
        <v>1</v>
      </c>
      <c r="Q49" s="784"/>
      <c r="R49" s="780">
        <v>21</v>
      </c>
      <c r="S49" s="764" t="str">
        <f>VLOOKUP(R49,[3]高男團!$A$42:$E$110,4,0)</f>
        <v>臺北市</v>
      </c>
      <c r="T49" s="764" t="str">
        <f>VLOOKUP(R49,[3]高男團!$A$42:$E$110,5,0)</f>
        <v>建國中學</v>
      </c>
      <c r="U49" s="771"/>
    </row>
    <row r="50" spans="1:21" ht="13.5" customHeight="1" thickBot="1">
      <c r="A50" s="768"/>
      <c r="B50" s="769"/>
      <c r="C50" s="785" t="s">
        <v>200</v>
      </c>
      <c r="D50" s="775"/>
      <c r="E50" s="188">
        <f>IF([2]高男團!$M$23=[2]高男團!$O$23,"",([2]高男團!$M$23))</f>
        <v>3</v>
      </c>
      <c r="F50" s="186">
        <f>[2]高男團!$Y$23</f>
        <v>23</v>
      </c>
      <c r="H50" s="112"/>
      <c r="I50" s="112"/>
      <c r="J50" s="112"/>
      <c r="K50" s="112"/>
      <c r="L50" s="793"/>
      <c r="M50" s="19"/>
      <c r="N50" s="198">
        <f>IF([2]高男團!$M$57=[2]高男團!$O$57,"",([2]高男團!$O$57))</f>
        <v>3</v>
      </c>
      <c r="O50" s="763"/>
      <c r="R50" s="781"/>
      <c r="S50" s="764"/>
      <c r="T50" s="764"/>
      <c r="U50" s="771"/>
    </row>
    <row r="51" spans="1:21" ht="13.5" customHeight="1" thickBot="1">
      <c r="A51" s="768">
        <v>24</v>
      </c>
      <c r="B51" s="769" t="str">
        <f>VLOOKUP(A51,[1]高男團!$A$2:$G$38,7,0)</f>
        <v>高雄市高雄中學</v>
      </c>
      <c r="C51" s="774"/>
      <c r="D51" s="775"/>
      <c r="E51" s="187">
        <f>IF([2]高男團!$M$23=[2]高男團!$O$23,"",([2]高男團!$O$23))</f>
        <v>0</v>
      </c>
      <c r="F51" s="186"/>
      <c r="K51" s="112"/>
      <c r="L51" s="793"/>
      <c r="M51" s="19"/>
      <c r="N51" s="21"/>
      <c r="O51" s="16"/>
      <c r="P51" s="17"/>
      <c r="Q51" s="17"/>
      <c r="R51" s="780">
        <v>22</v>
      </c>
      <c r="S51" s="764" t="str">
        <f>VLOOKUP(R51,[3]高男團!$A$42:$E$110,4,0)</f>
        <v>屏東縣</v>
      </c>
      <c r="T51" s="764" t="str">
        <f>VLOOKUP(R51,[3]高男團!$A$42:$E$110,5,0)</f>
        <v>屏榮高中</v>
      </c>
      <c r="U51" s="771"/>
    </row>
    <row r="52" spans="1:21" ht="13.5" customHeight="1" thickBot="1">
      <c r="A52" s="768"/>
      <c r="B52" s="769"/>
      <c r="C52" s="778" t="s">
        <v>201</v>
      </c>
      <c r="D52" s="184">
        <f>IF([2]高男團!$M$15=[2]高男團!$O$15,"",([2]高男團!$M$15))</f>
        <v>3</v>
      </c>
      <c r="E52" s="183"/>
      <c r="F52" s="11"/>
      <c r="L52" s="126"/>
      <c r="M52" s="200">
        <f>IF([2]高男團!$M$61=[2]高男團!$O$61,"",([2]高男團!$M$61))</f>
        <v>3</v>
      </c>
      <c r="N52" s="763" t="s">
        <v>202</v>
      </c>
      <c r="O52" s="200">
        <f>IF([2]高男團!$M$53=[2]高男團!$O$53,"",([2]高男團!$M$53))</f>
        <v>0</v>
      </c>
      <c r="P52" s="783" t="s">
        <v>203</v>
      </c>
      <c r="Q52" s="7"/>
      <c r="R52" s="781"/>
      <c r="S52" s="764"/>
      <c r="T52" s="764"/>
      <c r="U52" s="771"/>
    </row>
    <row r="53" spans="1:21" ht="13.5" customHeight="1" thickBot="1">
      <c r="A53" s="768">
        <v>25</v>
      </c>
      <c r="B53" s="769" t="str">
        <f>VLOOKUP(A53,[1]高男團!$A$2:$G$38,7,0)</f>
        <v>臺北市成功中學</v>
      </c>
      <c r="C53" s="779"/>
      <c r="D53" s="185">
        <f>IF([2]高男團!$M$15=[2]高男團!$O$15,"",([2]高男團!$O$15))</f>
        <v>0</v>
      </c>
      <c r="E53" s="186">
        <f>[2]高男團!$Y$15</f>
        <v>24</v>
      </c>
      <c r="F53" s="11"/>
      <c r="L53" s="125"/>
      <c r="M53" s="199">
        <f>IF([2]高男團!$M$61=[2]高男團!$O$61,"",([2]高男團!$O$61))</f>
        <v>1</v>
      </c>
      <c r="N53" s="763"/>
      <c r="O53" s="199">
        <f>IF([2]高男團!$M$53=[2]高男團!$O$53,"",([2]高男團!$O$53))</f>
        <v>3</v>
      </c>
      <c r="P53" s="784"/>
      <c r="Q53" s="10"/>
      <c r="R53" s="780">
        <v>23</v>
      </c>
      <c r="S53" s="764" t="str">
        <f>VLOOKUP(R53,[3]高男團!$A$42:$E$110,4,0)</f>
        <v>桃園縣</v>
      </c>
      <c r="T53" s="764" t="str">
        <f>VLOOKUP(R53,[3]高男團!$A$42:$E$110,5,0)</f>
        <v>壽山高中</v>
      </c>
      <c r="U53" s="771"/>
    </row>
    <row r="54" spans="1:21" ht="13.5" customHeight="1" thickBot="1">
      <c r="A54" s="768"/>
      <c r="B54" s="769"/>
      <c r="C54" s="5"/>
      <c r="D54" s="785" t="s">
        <v>205</v>
      </c>
      <c r="E54" s="775"/>
      <c r="F54" s="184">
        <f>IF([2]高男團!$M$28=[2]高男團!$O$28,"",([2]高男團!$M$28))</f>
        <v>0</v>
      </c>
      <c r="G54" s="189"/>
      <c r="L54" s="125"/>
      <c r="M54" s="28"/>
      <c r="N54" s="21"/>
      <c r="O54" s="21"/>
      <c r="P54" s="7"/>
      <c r="Q54" s="21" t="s">
        <v>180</v>
      </c>
      <c r="R54" s="781"/>
      <c r="S54" s="764"/>
      <c r="T54" s="764"/>
      <c r="U54" s="771"/>
    </row>
    <row r="55" spans="1:21" ht="13.5" customHeight="1" thickBot="1">
      <c r="A55" s="768">
        <v>26</v>
      </c>
      <c r="B55" s="769" t="str">
        <f>VLOOKUP(A55,[1]高男團!$A$2:$G$38,7,0)</f>
        <v>臺南市臺南二中</v>
      </c>
      <c r="C55" s="4"/>
      <c r="D55" s="774"/>
      <c r="E55" s="775"/>
      <c r="F55" s="185">
        <f>IF([2]高男團!$M$28=[2]高男團!$O$28,"",([2]高男團!$O$28))</f>
        <v>3</v>
      </c>
      <c r="G55" s="190">
        <f>[2]高男團!$Y$28</f>
        <v>28</v>
      </c>
      <c r="L55" s="20"/>
      <c r="M55" s="28"/>
      <c r="N55" s="24"/>
      <c r="O55" s="17"/>
      <c r="P55" s="10"/>
      <c r="Q55" s="17"/>
      <c r="R55" s="780">
        <v>24</v>
      </c>
      <c r="S55" s="764" t="str">
        <f>VLOOKUP(R55,[3]高男團!$A$42:$E$110,4,0)</f>
        <v>新北市</v>
      </c>
      <c r="T55" s="764" t="str">
        <f>VLOOKUP(R55,[3]高男團!$A$42:$E$110,5,0)</f>
        <v>泰山高中</v>
      </c>
      <c r="U55" s="794" t="s">
        <v>241</v>
      </c>
    </row>
    <row r="56" spans="1:21" ht="13.5" customHeight="1" thickBot="1">
      <c r="A56" s="768"/>
      <c r="B56" s="769"/>
      <c r="C56" s="778" t="s">
        <v>206</v>
      </c>
      <c r="D56" s="188">
        <f>IF([2]高男團!$M$16=[2]高男團!$O$16,"",([2]高男團!$M$16))</f>
        <v>0</v>
      </c>
      <c r="E56" s="186">
        <f>[2]高男團!$Y$16</f>
        <v>27</v>
      </c>
      <c r="F56" s="193"/>
      <c r="K56" s="112"/>
      <c r="L56" s="20"/>
      <c r="M56" s="201">
        <f>R55</f>
        <v>24</v>
      </c>
      <c r="N56" s="787" t="s">
        <v>180</v>
      </c>
      <c r="O56" s="15"/>
      <c r="P56" s="21" t="s">
        <v>180</v>
      </c>
      <c r="Q56" s="7"/>
      <c r="R56" s="781"/>
      <c r="S56" s="764"/>
      <c r="T56" s="764"/>
      <c r="U56" s="794"/>
    </row>
    <row r="57" spans="1:21" ht="13.5" customHeight="1" thickBot="1">
      <c r="A57" s="768">
        <v>27</v>
      </c>
      <c r="B57" s="769" t="str">
        <f>VLOOKUP(A57,[1]高男團!$A$2:$G$38,7,0)</f>
        <v>桃園縣壽山高中</v>
      </c>
      <c r="C57" s="779"/>
      <c r="D57" s="187">
        <f>IF([2]高男團!$M$16=[2]高男團!$O$16,"",([2]高男團!$O$16))</f>
        <v>3</v>
      </c>
      <c r="E57" s="186"/>
      <c r="F57" s="5"/>
      <c r="K57" s="112"/>
      <c r="L57" s="20"/>
      <c r="M57" s="21"/>
      <c r="N57" s="787"/>
      <c r="O57" s="21"/>
      <c r="P57" s="21"/>
      <c r="Q57" s="7"/>
      <c r="R57" s="776"/>
      <c r="S57" s="181"/>
      <c r="T57" s="181"/>
    </row>
    <row r="58" spans="1:21" ht="13.5" customHeight="1" thickBot="1">
      <c r="A58" s="768"/>
      <c r="B58" s="769"/>
      <c r="C58" s="785" t="s">
        <v>207</v>
      </c>
      <c r="D58" s="775"/>
      <c r="E58" s="184">
        <f>IF([2]高男團!$M$24=[2]高男團!$O$24,"",([2]高男團!$M$24))</f>
        <v>1</v>
      </c>
      <c r="F58" s="189"/>
      <c r="K58" s="112"/>
      <c r="L58" s="20"/>
      <c r="M58" s="21"/>
      <c r="N58" s="21"/>
      <c r="O58" s="21"/>
      <c r="P58" s="21"/>
      <c r="Q58" s="21"/>
      <c r="R58" s="777"/>
      <c r="S58" s="182"/>
      <c r="T58" s="182"/>
    </row>
    <row r="59" spans="1:21" ht="13.5" customHeight="1" thickBot="1">
      <c r="A59" s="768">
        <v>28</v>
      </c>
      <c r="B59" s="769" t="str">
        <f>VLOOKUP(A59,[1]高男團!$A$2:$G$38,7,0)</f>
        <v>新北市海山高中</v>
      </c>
      <c r="C59" s="788"/>
      <c r="D59" s="789"/>
      <c r="E59" s="185">
        <f>IF([2]高男團!$M$24=[2]高男團!$O$24,"",([2]高男團!$O$24))</f>
        <v>3</v>
      </c>
      <c r="F59" s="190">
        <f>[2]高男團!$Y$24</f>
        <v>28</v>
      </c>
      <c r="K59" s="112"/>
      <c r="L59" s="20"/>
      <c r="M59" s="21"/>
      <c r="N59" s="21"/>
      <c r="O59" s="21"/>
      <c r="P59" s="21"/>
      <c r="Q59" s="21"/>
      <c r="R59" s="127" t="s">
        <v>180</v>
      </c>
      <c r="S59" s="127"/>
    </row>
    <row r="60" spans="1:21" ht="13.5" customHeight="1">
      <c r="A60" s="768"/>
      <c r="B60" s="769"/>
      <c r="C60" s="5"/>
      <c r="D60" s="9" t="s">
        <v>180</v>
      </c>
      <c r="E60" s="4"/>
      <c r="F60" s="4"/>
      <c r="K60" s="112"/>
      <c r="L60" s="20"/>
      <c r="M60" s="21"/>
      <c r="N60" s="21"/>
      <c r="O60" s="21"/>
      <c r="R60" s="2"/>
      <c r="S60" s="2"/>
    </row>
    <row r="61" spans="1:21">
      <c r="D61" s="3"/>
      <c r="E61" s="3"/>
      <c r="N61" s="21"/>
      <c r="O61" s="21"/>
    </row>
  </sheetData>
  <sheetProtection password="CEBE" sheet="1" objects="1" scenarios="1"/>
  <mergeCells count="219">
    <mergeCell ref="S55:S56"/>
    <mergeCell ref="U43:U44"/>
    <mergeCell ref="U45:U46"/>
    <mergeCell ref="U47:U48"/>
    <mergeCell ref="U49:U50"/>
    <mergeCell ref="U51:U52"/>
    <mergeCell ref="U55:U56"/>
    <mergeCell ref="S43:S44"/>
    <mergeCell ref="E46:F47"/>
    <mergeCell ref="H46:I47"/>
    <mergeCell ref="N52:N53"/>
    <mergeCell ref="P52:P53"/>
    <mergeCell ref="T47:T48"/>
    <mergeCell ref="T53:T54"/>
    <mergeCell ref="T55:T56"/>
    <mergeCell ref="N56:N57"/>
    <mergeCell ref="R57:R58"/>
    <mergeCell ref="S45:S46"/>
    <mergeCell ref="S47:S48"/>
    <mergeCell ref="U19:U20"/>
    <mergeCell ref="U21:U22"/>
    <mergeCell ref="U23:U24"/>
    <mergeCell ref="U25:U26"/>
    <mergeCell ref="U27:U28"/>
    <mergeCell ref="U29:U30"/>
    <mergeCell ref="U31:U32"/>
    <mergeCell ref="U33:U34"/>
    <mergeCell ref="U53:U54"/>
    <mergeCell ref="U35:U36"/>
    <mergeCell ref="U37:U38"/>
    <mergeCell ref="U39:U40"/>
    <mergeCell ref="U41:U42"/>
    <mergeCell ref="U9:U10"/>
    <mergeCell ref="U11:U12"/>
    <mergeCell ref="R11:R12"/>
    <mergeCell ref="T11:T12"/>
    <mergeCell ref="C12:C13"/>
    <mergeCell ref="T7:T8"/>
    <mergeCell ref="U13:U14"/>
    <mergeCell ref="U15:U16"/>
    <mergeCell ref="U17:U18"/>
    <mergeCell ref="D10:E11"/>
    <mergeCell ref="C58:D59"/>
    <mergeCell ref="A59:A60"/>
    <mergeCell ref="B59:B60"/>
    <mergeCell ref="T49:T50"/>
    <mergeCell ref="C50:D51"/>
    <mergeCell ref="A57:A58"/>
    <mergeCell ref="S49:S50"/>
    <mergeCell ref="B57:B58"/>
    <mergeCell ref="B55:B56"/>
    <mergeCell ref="R55:R56"/>
    <mergeCell ref="R53:R54"/>
    <mergeCell ref="D54:E55"/>
    <mergeCell ref="A55:A56"/>
    <mergeCell ref="C56:C57"/>
    <mergeCell ref="A53:A54"/>
    <mergeCell ref="L50:L51"/>
    <mergeCell ref="A51:A52"/>
    <mergeCell ref="B51:B52"/>
    <mergeCell ref="R51:R52"/>
    <mergeCell ref="T51:T52"/>
    <mergeCell ref="C52:C53"/>
    <mergeCell ref="O49:O50"/>
    <mergeCell ref="S51:S52"/>
    <mergeCell ref="S53:S54"/>
    <mergeCell ref="A47:A48"/>
    <mergeCell ref="B47:B48"/>
    <mergeCell ref="B53:B54"/>
    <mergeCell ref="C42:D43"/>
    <mergeCell ref="A43:A44"/>
    <mergeCell ref="B43:B44"/>
    <mergeCell ref="J44:K45"/>
    <mergeCell ref="R43:R44"/>
    <mergeCell ref="T43:T44"/>
    <mergeCell ref="C44:C45"/>
    <mergeCell ref="M44:M45"/>
    <mergeCell ref="A45:A46"/>
    <mergeCell ref="B45:B46"/>
    <mergeCell ref="R45:R46"/>
    <mergeCell ref="T45:T46"/>
    <mergeCell ref="C46:C47"/>
    <mergeCell ref="P42:P43"/>
    <mergeCell ref="R47:R48"/>
    <mergeCell ref="C48:C49"/>
    <mergeCell ref="Q48:Q49"/>
    <mergeCell ref="P46:P47"/>
    <mergeCell ref="R49:R50"/>
    <mergeCell ref="A49:A50"/>
    <mergeCell ref="B49:B50"/>
    <mergeCell ref="T39:T40"/>
    <mergeCell ref="C40:C41"/>
    <mergeCell ref="Q40:Q41"/>
    <mergeCell ref="A41:A42"/>
    <mergeCell ref="T41:T42"/>
    <mergeCell ref="B41:B42"/>
    <mergeCell ref="K35:L36"/>
    <mergeCell ref="S39:S40"/>
    <mergeCell ref="S41:S42"/>
    <mergeCell ref="R41:R42"/>
    <mergeCell ref="B29:B30"/>
    <mergeCell ref="R29:R30"/>
    <mergeCell ref="T29:T30"/>
    <mergeCell ref="C30:D31"/>
    <mergeCell ref="A31:A32"/>
    <mergeCell ref="B31:B32"/>
    <mergeCell ref="R31:R32"/>
    <mergeCell ref="T31:T32"/>
    <mergeCell ref="K29:L30"/>
    <mergeCell ref="S31:S32"/>
    <mergeCell ref="A33:A34"/>
    <mergeCell ref="B33:B34"/>
    <mergeCell ref="R33:R34"/>
    <mergeCell ref="T33:T34"/>
    <mergeCell ref="C34:D35"/>
    <mergeCell ref="A35:A36"/>
    <mergeCell ref="B35:B36"/>
    <mergeCell ref="R35:R36"/>
    <mergeCell ref="T35:T36"/>
    <mergeCell ref="N36:N37"/>
    <mergeCell ref="P36:P37"/>
    <mergeCell ref="S33:S34"/>
    <mergeCell ref="S35:S36"/>
    <mergeCell ref="S37:S38"/>
    <mergeCell ref="C36:C37"/>
    <mergeCell ref="A37:A38"/>
    <mergeCell ref="B37:B38"/>
    <mergeCell ref="R37:R38"/>
    <mergeCell ref="T37:T38"/>
    <mergeCell ref="D38:E39"/>
    <mergeCell ref="A39:A40"/>
    <mergeCell ref="B39:B40"/>
    <mergeCell ref="O39:O40"/>
    <mergeCell ref="R39:R40"/>
    <mergeCell ref="A23:A24"/>
    <mergeCell ref="B23:B24"/>
    <mergeCell ref="R23:R24"/>
    <mergeCell ref="T23:T24"/>
    <mergeCell ref="C24:C25"/>
    <mergeCell ref="Q24:Q25"/>
    <mergeCell ref="A25:A26"/>
    <mergeCell ref="B25:B26"/>
    <mergeCell ref="R25:R26"/>
    <mergeCell ref="T25:T26"/>
    <mergeCell ref="D26:E27"/>
    <mergeCell ref="A27:A28"/>
    <mergeCell ref="B27:B28"/>
    <mergeCell ref="R27:R28"/>
    <mergeCell ref="T27:T28"/>
    <mergeCell ref="C28:C29"/>
    <mergeCell ref="N28:N29"/>
    <mergeCell ref="P28:P29"/>
    <mergeCell ref="O25:O26"/>
    <mergeCell ref="S23:S24"/>
    <mergeCell ref="S25:S26"/>
    <mergeCell ref="S27:S28"/>
    <mergeCell ref="S29:S30"/>
    <mergeCell ref="A29:A30"/>
    <mergeCell ref="A15:A16"/>
    <mergeCell ref="B15:B16"/>
    <mergeCell ref="R15:R16"/>
    <mergeCell ref="T15:T16"/>
    <mergeCell ref="C16:C17"/>
    <mergeCell ref="Q16:Q17"/>
    <mergeCell ref="A17:A18"/>
    <mergeCell ref="B17:B18"/>
    <mergeCell ref="R17:R18"/>
    <mergeCell ref="T17:T18"/>
    <mergeCell ref="E18:F19"/>
    <mergeCell ref="H18:I19"/>
    <mergeCell ref="P18:P19"/>
    <mergeCell ref="A19:A20"/>
    <mergeCell ref="B19:B20"/>
    <mergeCell ref="R19:R20"/>
    <mergeCell ref="T19:T20"/>
    <mergeCell ref="C20:C21"/>
    <mergeCell ref="A21:A22"/>
    <mergeCell ref="B21:B22"/>
    <mergeCell ref="R21:R22"/>
    <mergeCell ref="T21:T22"/>
    <mergeCell ref="C22:D23"/>
    <mergeCell ref="P22:P23"/>
    <mergeCell ref="A11:A12"/>
    <mergeCell ref="B11:B12"/>
    <mergeCell ref="A1:T1"/>
    <mergeCell ref="A5:A6"/>
    <mergeCell ref="B5:B6"/>
    <mergeCell ref="C6:D7"/>
    <mergeCell ref="A7:A8"/>
    <mergeCell ref="B7:B8"/>
    <mergeCell ref="R7:R8"/>
    <mergeCell ref="C8:C9"/>
    <mergeCell ref="A9:A10"/>
    <mergeCell ref="B9:B10"/>
    <mergeCell ref="R9:R10"/>
    <mergeCell ref="J4:T4"/>
    <mergeCell ref="J3:T3"/>
    <mergeCell ref="A3:I3"/>
    <mergeCell ref="A4:I4"/>
    <mergeCell ref="P12:P13"/>
    <mergeCell ref="A13:A14"/>
    <mergeCell ref="B13:B14"/>
    <mergeCell ref="R13:R14"/>
    <mergeCell ref="T13:T14"/>
    <mergeCell ref="C14:D15"/>
    <mergeCell ref="L14:L15"/>
    <mergeCell ref="J20:K21"/>
    <mergeCell ref="M20:M21"/>
    <mergeCell ref="T9:T10"/>
    <mergeCell ref="S9:S10"/>
    <mergeCell ref="S11:S12"/>
    <mergeCell ref="S13:S14"/>
    <mergeCell ref="S15:S16"/>
    <mergeCell ref="S17:S18"/>
    <mergeCell ref="S19:S20"/>
    <mergeCell ref="O15:O16"/>
    <mergeCell ref="N12:N13"/>
    <mergeCell ref="K11:L12"/>
    <mergeCell ref="S21:S22"/>
  </mergeCells>
  <phoneticPr fontId="2" type="noConversion"/>
  <printOptions horizontalCentered="1"/>
  <pageMargins left="0.19685039370078741" right="0.19685039370078741" top="0.59055118110236227" bottom="0.39370078740157483" header="0.55118110236220474" footer="0.31496062992125984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3">
    <tabColor rgb="FFFF0000"/>
  </sheetPr>
  <dimension ref="A1:P52"/>
  <sheetViews>
    <sheetView showGridLines="0" topLeftCell="A10" zoomScaleNormal="100" workbookViewId="0">
      <selection activeCell="V33" sqref="V33"/>
    </sheetView>
  </sheetViews>
  <sheetFormatPr defaultRowHeight="19.5"/>
  <cols>
    <col min="1" max="1" width="4.625" style="30" customWidth="1"/>
    <col min="2" max="2" width="18.625" style="131" customWidth="1"/>
    <col min="3" max="4" width="3.625" style="291" customWidth="1"/>
    <col min="5" max="6" width="5.625" style="291" customWidth="1"/>
    <col min="7" max="7" width="2.75" style="291" customWidth="1"/>
    <col min="8" max="8" width="4.625" style="177" customWidth="1"/>
    <col min="9" max="9" width="2.75" style="32" customWidth="1"/>
    <col min="10" max="10" width="2.625" style="32" customWidth="1"/>
    <col min="11" max="13" width="4.625" style="32" customWidth="1"/>
    <col min="14" max="14" width="3.625" style="176" customWidth="1"/>
    <col min="15" max="15" width="10.625" customWidth="1"/>
    <col min="16" max="16" width="12.625" customWidth="1"/>
  </cols>
  <sheetData>
    <row r="1" spans="1:16" ht="16.5">
      <c r="A1" s="129"/>
      <c r="B1" s="770" t="s">
        <v>70</v>
      </c>
      <c r="C1" s="770"/>
      <c r="D1" s="770"/>
      <c r="E1" s="770"/>
      <c r="F1" s="770"/>
      <c r="G1" s="770"/>
      <c r="H1" s="797"/>
      <c r="I1" s="797"/>
      <c r="J1" s="797"/>
      <c r="K1" s="797"/>
      <c r="L1" s="797"/>
      <c r="M1" s="797"/>
      <c r="N1" s="797"/>
      <c r="O1" s="771"/>
      <c r="P1" s="771"/>
    </row>
    <row r="2" spans="1:16" ht="16.5">
      <c r="A2" s="129"/>
      <c r="B2" s="770"/>
      <c r="C2" s="770"/>
      <c r="D2" s="770"/>
      <c r="E2" s="770"/>
      <c r="F2" s="770"/>
      <c r="G2" s="770"/>
      <c r="H2" s="797"/>
      <c r="I2" s="797"/>
      <c r="J2" s="797"/>
      <c r="K2" s="797"/>
      <c r="L2" s="797"/>
      <c r="M2" s="797"/>
      <c r="N2" s="797"/>
      <c r="O2" s="771"/>
      <c r="P2" s="771"/>
    </row>
    <row r="3" spans="1:16">
      <c r="A3" s="782" t="s">
        <v>3</v>
      </c>
      <c r="B3" s="771"/>
      <c r="C3" s="771"/>
      <c r="D3" s="771"/>
      <c r="E3" s="771"/>
      <c r="F3" s="771"/>
      <c r="G3" s="771"/>
      <c r="H3" s="771"/>
      <c r="I3" s="782" t="s">
        <v>39</v>
      </c>
      <c r="J3" s="771"/>
      <c r="K3" s="771"/>
      <c r="L3" s="771"/>
      <c r="M3" s="771"/>
      <c r="N3" s="771"/>
      <c r="O3" s="771"/>
      <c r="P3" s="771"/>
    </row>
    <row r="4" spans="1:16">
      <c r="A4" s="782" t="s">
        <v>208</v>
      </c>
      <c r="B4" s="771"/>
      <c r="C4" s="771"/>
      <c r="D4" s="771"/>
      <c r="E4" s="771"/>
      <c r="F4" s="771"/>
      <c r="G4" s="771"/>
      <c r="H4" s="771"/>
      <c r="I4" s="782" t="s">
        <v>209</v>
      </c>
      <c r="J4" s="771"/>
      <c r="K4" s="771"/>
      <c r="L4" s="771"/>
      <c r="M4" s="771"/>
      <c r="N4" s="771"/>
      <c r="O4" s="771"/>
      <c r="P4" s="771"/>
    </row>
    <row r="5" spans="1:16">
      <c r="A5" s="38"/>
      <c r="B5" s="58"/>
      <c r="C5" s="161"/>
      <c r="D5" s="252"/>
      <c r="E5" s="161"/>
      <c r="F5" s="161"/>
      <c r="G5" s="253"/>
      <c r="H5" s="254"/>
    </row>
    <row r="6" spans="1:16" ht="22.15" customHeight="1" thickBot="1">
      <c r="A6" s="798">
        <v>1</v>
      </c>
      <c r="B6" s="799" t="str">
        <f>VLOOKUP(A6,[1]高女團!$A$2:$G$18,7,0)</f>
        <v>新北市淡江高中</v>
      </c>
      <c r="C6" s="255"/>
      <c r="D6" s="255"/>
      <c r="E6" s="255"/>
      <c r="F6" s="255"/>
      <c r="G6" s="256"/>
      <c r="H6" s="256"/>
      <c r="I6" s="257"/>
      <c r="J6" s="231"/>
      <c r="K6" s="231"/>
      <c r="L6" s="231"/>
      <c r="M6" s="231"/>
      <c r="N6" s="205"/>
    </row>
    <row r="7" spans="1:16" ht="22.15" customHeight="1" thickBot="1">
      <c r="A7" s="771"/>
      <c r="B7" s="800"/>
      <c r="C7" s="801" t="s">
        <v>323</v>
      </c>
      <c r="D7" s="802"/>
      <c r="E7" s="259">
        <f>IF([2]高女團!$M$5=[2]高女團!$O$5,"",([2]高女團!$M$5))</f>
        <v>3</v>
      </c>
      <c r="F7" s="260">
        <f>[2]高女團!$Y$5</f>
        <v>1</v>
      </c>
      <c r="G7" s="256"/>
      <c r="H7" s="256"/>
      <c r="I7" s="257"/>
      <c r="J7" s="231"/>
      <c r="K7" s="231"/>
      <c r="L7" s="231"/>
      <c r="M7" s="231"/>
      <c r="N7" s="205"/>
    </row>
    <row r="8" spans="1:16" ht="22.15" customHeight="1" thickBot="1">
      <c r="A8" s="798">
        <v>2</v>
      </c>
      <c r="B8" s="799" t="str">
        <f>VLOOKUP(A8,[1]高女團!$A$2:$G$18,7,0)</f>
        <v>輪空</v>
      </c>
      <c r="C8" s="803"/>
      <c r="D8" s="804"/>
      <c r="E8" s="261">
        <f>IF([2]高女團!$M$5=[2]高女團!$O$5,"",([2]高女團!$O$5))</f>
        <v>0</v>
      </c>
      <c r="F8" s="255"/>
      <c r="G8" s="262"/>
      <c r="H8" s="262"/>
      <c r="I8" s="257"/>
      <c r="J8" s="231"/>
      <c r="K8" s="231"/>
      <c r="L8" s="231"/>
      <c r="M8" s="231"/>
      <c r="N8" s="205"/>
    </row>
    <row r="9" spans="1:16" ht="22.15" customHeight="1" thickBot="1">
      <c r="A9" s="771"/>
      <c r="B9" s="800"/>
      <c r="C9" s="258"/>
      <c r="D9" s="805" t="s">
        <v>324</v>
      </c>
      <c r="E9" s="806"/>
      <c r="F9" s="259">
        <f>IF([2]高女團!$M$13=[2]高女團!$O$13,"",([2]高女團!$M$13))</f>
        <v>3</v>
      </c>
      <c r="G9" s="260">
        <f>[2]高女團!$Y$13</f>
        <v>1</v>
      </c>
      <c r="H9" s="232"/>
      <c r="I9" s="257"/>
      <c r="J9" s="231"/>
      <c r="K9" s="231"/>
      <c r="L9" s="231"/>
      <c r="M9" s="231"/>
      <c r="N9" s="205"/>
    </row>
    <row r="10" spans="1:16" ht="22.15" customHeight="1" thickBot="1">
      <c r="A10" s="798">
        <v>3</v>
      </c>
      <c r="B10" s="799" t="str">
        <f>VLOOKUP(A10,[1]高女團!$A$2:$G$18,7,0)</f>
        <v>屏東縣屏東女中</v>
      </c>
      <c r="C10" s="263"/>
      <c r="D10" s="807"/>
      <c r="E10" s="806"/>
      <c r="F10" s="261">
        <f>IF([2]高女團!$M$13=[2]高女團!$O$13,"",([2]高女團!$O$13))</f>
        <v>0</v>
      </c>
      <c r="G10" s="255"/>
      <c r="H10" s="255"/>
      <c r="I10" s="265"/>
      <c r="J10" s="231"/>
      <c r="K10" s="266">
        <f>N10</f>
        <v>1</v>
      </c>
      <c r="L10" s="231"/>
      <c r="M10" s="231"/>
      <c r="N10" s="808">
        <v>1</v>
      </c>
      <c r="O10" s="826" t="str">
        <f>VLOOKUP(N10,[3]高女團!$A$41:$F$64,4,0)</f>
        <v>苗栗縣</v>
      </c>
      <c r="P10" s="826" t="str">
        <f>VLOOKUP(N10,[3]高女團!$A$41:$F$64,5,0)</f>
        <v>大同高中</v>
      </c>
    </row>
    <row r="11" spans="1:16" ht="22.15" customHeight="1" thickBot="1">
      <c r="A11" s="771"/>
      <c r="B11" s="800"/>
      <c r="C11" s="801" t="s">
        <v>325</v>
      </c>
      <c r="D11" s="802"/>
      <c r="E11" s="469">
        <f>IF([2]高女團!$M$6=[2]高女團!$O$6,"",([2]高女團!$M$6))</f>
        <v>0</v>
      </c>
      <c r="F11" s="267"/>
      <c r="G11" s="255"/>
      <c r="H11" s="255"/>
      <c r="I11" s="830">
        <f>[2]高女團!$Y$45</f>
        <v>3</v>
      </c>
      <c r="J11" s="831"/>
      <c r="K11" s="268">
        <f>IF([2]高女團!$M$45=[2]高女團!$O$45,"",([2]高女團!$M$45))</f>
        <v>1</v>
      </c>
      <c r="L11" s="813" t="s">
        <v>326</v>
      </c>
      <c r="M11" s="269"/>
      <c r="N11" s="809"/>
      <c r="O11" s="827"/>
      <c r="P11" s="827"/>
    </row>
    <row r="12" spans="1:16" ht="22.15" customHeight="1" thickBot="1">
      <c r="A12" s="798">
        <v>4</v>
      </c>
      <c r="B12" s="799" t="str">
        <f>VLOOKUP(A12,[1]高女團!$A$2:$G$18,7,0)</f>
        <v>苗栗縣大同高中</v>
      </c>
      <c r="C12" s="803"/>
      <c r="D12" s="804"/>
      <c r="E12" s="270">
        <f>IF([2]高女團!$M$6=[2]高女團!$O$6,"",([2]高女團!$O$6))</f>
        <v>3</v>
      </c>
      <c r="F12" s="271">
        <f>[2]高女團!$Y$6</f>
        <v>4</v>
      </c>
      <c r="G12" s="810" t="s">
        <v>327</v>
      </c>
      <c r="H12" s="811"/>
      <c r="I12" s="272"/>
      <c r="J12" s="231"/>
      <c r="K12" s="273">
        <f>IF([2]高女團!$M$45=[2]高女團!$O$45,"",([2]高女團!$O$45))</f>
        <v>3</v>
      </c>
      <c r="L12" s="814"/>
      <c r="M12" s="274"/>
      <c r="N12" s="808">
        <v>2</v>
      </c>
      <c r="O12" s="826" t="str">
        <f>VLOOKUP(N12,[3]高女團!$A$41:$F$64,4,0)</f>
        <v>嘉義市</v>
      </c>
      <c r="P12" s="826" t="str">
        <f>VLOOKUP(N12,[3]高女團!$A$41:$F$64,5,0)</f>
        <v>嘉義女中</v>
      </c>
    </row>
    <row r="13" spans="1:16" ht="22.15" customHeight="1" thickBot="1">
      <c r="A13" s="771"/>
      <c r="B13" s="800"/>
      <c r="C13" s="805" t="s">
        <v>328</v>
      </c>
      <c r="D13" s="807"/>
      <c r="E13" s="807"/>
      <c r="F13" s="806"/>
      <c r="G13" s="275">
        <f>IF([2]高女團!$M$17=[2]高女團!$O$17,"",([2]高女團!$M$17))</f>
        <v>3</v>
      </c>
      <c r="H13" s="812">
        <f>[2]高女團!$Y$17</f>
        <v>1</v>
      </c>
      <c r="I13" s="272"/>
      <c r="J13" s="231"/>
      <c r="K13" s="276"/>
      <c r="L13" s="277">
        <f>IF([2]高女團!$M$41=[2]高女團!$O$41,"",([2]高女團!$M$41))</f>
        <v>0</v>
      </c>
      <c r="M13" s="813" t="s">
        <v>329</v>
      </c>
      <c r="N13" s="809"/>
      <c r="O13" s="827"/>
      <c r="P13" s="827"/>
    </row>
    <row r="14" spans="1:16" ht="22.15" customHeight="1" thickBot="1">
      <c r="A14" s="798">
        <v>5</v>
      </c>
      <c r="B14" s="799" t="str">
        <f>VLOOKUP(A14,[1]高女團!$A$2:$G$18,7,0)</f>
        <v>臺南市新豐高中</v>
      </c>
      <c r="C14" s="807"/>
      <c r="D14" s="807"/>
      <c r="E14" s="807"/>
      <c r="F14" s="806"/>
      <c r="G14" s="270">
        <f>IF([2]高女團!$M$17=[2]高女團!$O$17,"",([2]高女團!$O$17))</f>
        <v>0</v>
      </c>
      <c r="H14" s="812"/>
      <c r="I14" s="828" t="s">
        <v>416</v>
      </c>
      <c r="J14" s="829"/>
      <c r="K14" s="278">
        <f>[2]高女團!$Y$41</f>
        <v>3</v>
      </c>
      <c r="L14" s="279">
        <f>IF([2]高女團!$M$41=[2]高女團!$O$41,"",([2]高女團!$O$41))</f>
        <v>3</v>
      </c>
      <c r="M14" s="820"/>
      <c r="N14" s="808">
        <v>3</v>
      </c>
      <c r="O14" s="826" t="str">
        <f>VLOOKUP(N14,[3]高女團!$A$41:$F$64,4,0)</f>
        <v>彰化縣</v>
      </c>
      <c r="P14" s="826" t="str">
        <f>VLOOKUP(N14,[3]高女團!$A$41:$F$64,5,0)</f>
        <v>和美實校</v>
      </c>
    </row>
    <row r="15" spans="1:16" ht="22.15" customHeight="1" thickBot="1">
      <c r="A15" s="771"/>
      <c r="B15" s="800"/>
      <c r="C15" s="801" t="s">
        <v>330</v>
      </c>
      <c r="D15" s="802"/>
      <c r="E15" s="259">
        <f>IF([2]高女團!$M$7=[2]高女團!$O$7,"",([2]高女團!$M$7))</f>
        <v>3</v>
      </c>
      <c r="F15" s="271">
        <f>[2]高女團!$Y$7</f>
        <v>5</v>
      </c>
      <c r="G15" s="255"/>
      <c r="H15" s="255"/>
      <c r="I15" s="823">
        <f>[2]高女團!$Y$49</f>
        <v>3</v>
      </c>
      <c r="J15" s="280">
        <f>IF([2]高女團!$M$49=[2]高女團!$O$49,"",([2]高女團!$M$49))</f>
        <v>3</v>
      </c>
      <c r="K15" s="814" t="s">
        <v>331</v>
      </c>
      <c r="L15" s="821"/>
      <c r="M15" s="231"/>
      <c r="N15" s="809"/>
      <c r="O15" s="827"/>
      <c r="P15" s="827"/>
    </row>
    <row r="16" spans="1:16" ht="22.15" customHeight="1" thickBot="1">
      <c r="A16" s="798">
        <v>6</v>
      </c>
      <c r="B16" s="799" t="str">
        <f>VLOOKUP(A16,[1]高女團!$A$2:$G$18,7,0)</f>
        <v>嘉義市嘉義女中</v>
      </c>
      <c r="C16" s="803"/>
      <c r="D16" s="804"/>
      <c r="E16" s="261">
        <f>IF([2]高女團!$M$7=[2]高女團!$O$7,"",([2]高女團!$O$7))</f>
        <v>1</v>
      </c>
      <c r="F16" s="281"/>
      <c r="G16" s="255"/>
      <c r="H16" s="255"/>
      <c r="I16" s="823"/>
      <c r="J16" s="282">
        <f>IF([2]高女團!$M$49=[2]高女團!$O$49,"",([2]高女團!$O$49))</f>
        <v>0</v>
      </c>
      <c r="K16" s="814"/>
      <c r="L16" s="821"/>
      <c r="M16" s="231"/>
      <c r="N16" s="808">
        <v>4</v>
      </c>
      <c r="O16" s="826" t="str">
        <f>VLOOKUP(N16,[3]高女團!$A$41:$F$64,4,0)</f>
        <v>新北市</v>
      </c>
      <c r="P16" s="826" t="str">
        <f>VLOOKUP(N16,[3]高女團!$A$41:$F$64,5,0)</f>
        <v>瑞芳高工</v>
      </c>
    </row>
    <row r="17" spans="1:16" ht="22.15" customHeight="1" thickBot="1">
      <c r="A17" s="771"/>
      <c r="B17" s="800"/>
      <c r="C17" s="255"/>
      <c r="D17" s="805" t="s">
        <v>334</v>
      </c>
      <c r="E17" s="806"/>
      <c r="F17" s="469">
        <f>IF([2]高女團!$M$14=[2]高女團!$O$14,"",([2]高女團!$M$14))</f>
        <v>2</v>
      </c>
      <c r="G17" s="255"/>
      <c r="H17" s="255"/>
      <c r="I17" s="283"/>
      <c r="J17" s="231"/>
      <c r="K17" s="278">
        <f>[2]高女團!$Y$42</f>
        <v>4</v>
      </c>
      <c r="L17" s="268">
        <f>IF([2]高女團!$M$42=[2]高女團!$O$42,"",([2]高女團!$M$42))</f>
        <v>3</v>
      </c>
      <c r="M17" s="813" t="s">
        <v>335</v>
      </c>
      <c r="N17" s="809"/>
      <c r="O17" s="827"/>
      <c r="P17" s="827"/>
    </row>
    <row r="18" spans="1:16" ht="22.15" customHeight="1" thickBot="1">
      <c r="A18" s="798">
        <v>7</v>
      </c>
      <c r="B18" s="799" t="str">
        <f>VLOOKUP(A18,[1]高女團!$A$2:$G$18,7,0)</f>
        <v>彰化縣和美實校</v>
      </c>
      <c r="C18" s="255"/>
      <c r="D18" s="807"/>
      <c r="E18" s="806"/>
      <c r="F18" s="270">
        <f>IF([2]高女團!$M$14=[2]高女團!$O$14,"",([2]高女團!$O$14))</f>
        <v>3</v>
      </c>
      <c r="G18" s="260">
        <f>[2]高女團!$Y$14</f>
        <v>8</v>
      </c>
      <c r="H18" s="232"/>
      <c r="I18" s="283"/>
      <c r="J18" s="231"/>
      <c r="K18" s="276"/>
      <c r="L18" s="273">
        <f>IF([2]高女團!$M$42=[2]高女團!$O$42,"",([2]高女團!$O$42))</f>
        <v>0</v>
      </c>
      <c r="M18" s="820"/>
      <c r="N18" s="808">
        <v>5</v>
      </c>
      <c r="O18" s="826" t="str">
        <f>VLOOKUP(N18,[3]高女團!$A$41:$F$64,4,0)</f>
        <v>輪空</v>
      </c>
      <c r="P18" s="826" t="str">
        <f>VLOOKUP(N18,[3]高女團!$A$41:$F$64,5,0)</f>
        <v>輪空</v>
      </c>
    </row>
    <row r="19" spans="1:16" ht="22.15" customHeight="1" thickBot="1">
      <c r="A19" s="771"/>
      <c r="B19" s="800"/>
      <c r="C19" s="801" t="s">
        <v>336</v>
      </c>
      <c r="D19" s="802"/>
      <c r="E19" s="469">
        <f>IF([2]高女團!$M$8=[2]高女團!$O$8,"",([2]高女團!$M$8))</f>
        <v>1</v>
      </c>
      <c r="F19" s="255"/>
      <c r="G19" s="255"/>
      <c r="H19" s="255"/>
      <c r="I19" s="283"/>
      <c r="J19" s="231"/>
      <c r="K19" s="277">
        <f>IF([2]高女團!$M$46=[2]高女團!$O$46,"",([2]高女團!$M$46))</f>
        <v>1</v>
      </c>
      <c r="L19" s="814" t="s">
        <v>337</v>
      </c>
      <c r="M19" s="231"/>
      <c r="N19" s="809"/>
      <c r="O19" s="827"/>
      <c r="P19" s="827"/>
    </row>
    <row r="20" spans="1:16" ht="22.15" customHeight="1" thickBot="1">
      <c r="A20" s="798">
        <v>8</v>
      </c>
      <c r="B20" s="799" t="str">
        <f>VLOOKUP(A20,[1]高女團!$A$2:$G$18,7,0)</f>
        <v>高雄市林園高中</v>
      </c>
      <c r="C20" s="803"/>
      <c r="D20" s="804"/>
      <c r="E20" s="270">
        <f>IF([2]高女團!$M$8=[2]高女團!$O$8,"",([2]高女團!$O$8))</f>
        <v>3</v>
      </c>
      <c r="F20" s="260">
        <f>[2]高女團!$Y$8</f>
        <v>8</v>
      </c>
      <c r="G20" s="255"/>
      <c r="H20" s="255"/>
      <c r="I20" s="822">
        <f>[2]高女團!$Y$46</f>
        <v>6</v>
      </c>
      <c r="J20" s="807"/>
      <c r="K20" s="279">
        <f>IF([2]高女團!$M$46=[2]高女團!$O$46,"",([2]高女團!$O$46))</f>
        <v>3</v>
      </c>
      <c r="L20" s="820"/>
      <c r="M20" s="284"/>
      <c r="N20" s="808">
        <v>6</v>
      </c>
      <c r="O20" s="826" t="str">
        <f>VLOOKUP(N20,[3]高女團!$A$41:$F$64,4,0)</f>
        <v>雲林縣</v>
      </c>
      <c r="P20" s="826" t="str">
        <f>VLOOKUP(N20,[3]高女團!$A$41:$F$64,5,0)</f>
        <v>正心高中</v>
      </c>
    </row>
    <row r="21" spans="1:16" ht="22.15" customHeight="1">
      <c r="A21" s="771"/>
      <c r="B21" s="800"/>
      <c r="C21" s="258"/>
      <c r="D21" s="285"/>
      <c r="E21" s="264"/>
      <c r="F21" s="264"/>
      <c r="G21" s="286"/>
      <c r="H21" s="286"/>
      <c r="I21" s="283"/>
      <c r="J21" s="231"/>
      <c r="K21" s="266">
        <f>N20</f>
        <v>6</v>
      </c>
      <c r="L21" s="231"/>
      <c r="M21" s="231"/>
      <c r="N21" s="809"/>
      <c r="O21" s="827"/>
      <c r="P21" s="827"/>
    </row>
    <row r="22" spans="1:16" ht="22.15" customHeight="1" thickBot="1">
      <c r="A22" s="798">
        <v>9</v>
      </c>
      <c r="B22" s="799" t="str">
        <f>VLOOKUP(A22,[1]高女團!$A$2:$G$18,7,0)</f>
        <v>新北市永平高中</v>
      </c>
      <c r="C22" s="233"/>
      <c r="D22" s="264"/>
      <c r="E22" s="264"/>
      <c r="F22" s="264"/>
      <c r="G22" s="286"/>
      <c r="H22" s="286"/>
      <c r="I22" s="283"/>
      <c r="J22" s="231"/>
      <c r="K22" s="266">
        <f>N22</f>
        <v>7</v>
      </c>
      <c r="L22" s="231"/>
      <c r="M22" s="231"/>
      <c r="N22" s="808">
        <v>7</v>
      </c>
      <c r="O22" s="826" t="str">
        <f>VLOOKUP(N22,[3]高女團!$A$41:$F$64,4,0)</f>
        <v>高雄市</v>
      </c>
      <c r="P22" s="826" t="str">
        <f>VLOOKUP(N22,[3]高女團!$A$41:$F$64,5,0)</f>
        <v>樹德家商</v>
      </c>
    </row>
    <row r="23" spans="1:16" ht="22.15" customHeight="1" thickBot="1">
      <c r="A23" s="771"/>
      <c r="B23" s="800"/>
      <c r="C23" s="801" t="s">
        <v>338</v>
      </c>
      <c r="D23" s="802"/>
      <c r="E23" s="259">
        <f>IF([2]高女團!$M$9=[2]高女團!$O$9,"",([2]高女團!$M$9))</f>
        <v>3</v>
      </c>
      <c r="F23" s="260">
        <f>[2]高女團!$Y$9</f>
        <v>9</v>
      </c>
      <c r="G23" s="255"/>
      <c r="H23" s="255"/>
      <c r="I23" s="822">
        <f>[2]高女團!$Y$47</f>
        <v>7</v>
      </c>
      <c r="J23" s="807"/>
      <c r="K23" s="268">
        <f>IF([2]高女團!$M$47=[2]高女團!$O$47,"",([2]高女團!$M$47))</f>
        <v>3</v>
      </c>
      <c r="L23" s="813" t="s">
        <v>339</v>
      </c>
      <c r="M23" s="269"/>
      <c r="N23" s="809"/>
      <c r="O23" s="827"/>
      <c r="P23" s="827"/>
    </row>
    <row r="24" spans="1:16" ht="22.15" customHeight="1" thickBot="1">
      <c r="A24" s="798">
        <v>10</v>
      </c>
      <c r="B24" s="799" t="str">
        <f>VLOOKUP(A24,[1]高女團!$A$2:$G$18,7,0)</f>
        <v>輪空</v>
      </c>
      <c r="C24" s="803"/>
      <c r="D24" s="804"/>
      <c r="E24" s="261">
        <f>IF([2]高女團!$M$9=[2]高女團!$O$9,"",([2]高女團!$O$9))</f>
        <v>0</v>
      </c>
      <c r="F24" s="287"/>
      <c r="G24" s="233"/>
      <c r="H24" s="233"/>
      <c r="I24" s="288"/>
      <c r="J24" s="231"/>
      <c r="K24" s="273">
        <f>IF([2]高女團!$M$47=[2]高女團!$O$47,"",([2]高女團!$O$47))</f>
        <v>0</v>
      </c>
      <c r="L24" s="814"/>
      <c r="M24" s="274"/>
      <c r="N24" s="808">
        <v>8</v>
      </c>
      <c r="O24" s="826" t="str">
        <f>VLOOKUP(N24,[3]高女團!$A$41:$F$64,4,0)</f>
        <v>輪空</v>
      </c>
      <c r="P24" s="826" t="str">
        <f>VLOOKUP(N24,[3]高女團!$A$41:$F$64,5,0)</f>
        <v>輪空</v>
      </c>
    </row>
    <row r="25" spans="1:16" ht="22.15" customHeight="1" thickBot="1">
      <c r="A25" s="771"/>
      <c r="B25" s="800"/>
      <c r="C25" s="258"/>
      <c r="D25" s="805" t="s">
        <v>340</v>
      </c>
      <c r="E25" s="806"/>
      <c r="F25" s="259">
        <f>IF([2]高女團!$M$15=[2]高女團!$O$15,"",([2]高女團!$M$15))</f>
        <v>3</v>
      </c>
      <c r="G25" s="260">
        <f>[2]高女團!$Y$15</f>
        <v>9</v>
      </c>
      <c r="H25" s="232"/>
      <c r="I25" s="283"/>
      <c r="J25" s="231"/>
      <c r="K25" s="276"/>
      <c r="L25" s="277">
        <f>IF([2]高女團!$M$43=[2]高女團!$O$43,"",([2]高女團!$M$43))</f>
        <v>0</v>
      </c>
      <c r="M25" s="813" t="s">
        <v>341</v>
      </c>
      <c r="N25" s="809"/>
      <c r="O25" s="827"/>
      <c r="P25" s="827"/>
    </row>
    <row r="26" spans="1:16" ht="22.15" customHeight="1" thickBot="1">
      <c r="A26" s="798">
        <v>11</v>
      </c>
      <c r="B26" s="799" t="str">
        <f>VLOOKUP(A26,[1]高女團!$A$2:$G$18,7,0)</f>
        <v>臺中市興大附中</v>
      </c>
      <c r="C26" s="263"/>
      <c r="D26" s="807"/>
      <c r="E26" s="806"/>
      <c r="F26" s="261">
        <f>IF([2]高女團!$M$15=[2]高女團!$O$15,"",([2]高女團!$O$15))</f>
        <v>1</v>
      </c>
      <c r="G26" s="255"/>
      <c r="H26" s="255"/>
      <c r="I26" s="283"/>
      <c r="J26" s="231"/>
      <c r="K26" s="278">
        <f>[2]高女團!$Y$43</f>
        <v>9</v>
      </c>
      <c r="L26" s="279">
        <f>IF([2]高女團!$M$43=[2]高女團!$O$43,"",([2]高女團!$O$43))</f>
        <v>3</v>
      </c>
      <c r="M26" s="820"/>
      <c r="N26" s="808">
        <v>9</v>
      </c>
      <c r="O26" s="826" t="str">
        <f>VLOOKUP(N26,[3]高女團!$A$41:$F$64,4,0)</f>
        <v>屏東縣</v>
      </c>
      <c r="P26" s="826" t="str">
        <f>VLOOKUP(N26,[3]高女團!$A$41:$F$64,5,0)</f>
        <v>屏東女中</v>
      </c>
    </row>
    <row r="27" spans="1:16" ht="22.15" customHeight="1" thickBot="1">
      <c r="A27" s="771"/>
      <c r="B27" s="800"/>
      <c r="C27" s="801" t="s">
        <v>342</v>
      </c>
      <c r="D27" s="802"/>
      <c r="E27" s="469">
        <f>IF([2]高女團!$M$10=[2]高女團!$O$10,"",([2]高女團!$M$10))</f>
        <v>1</v>
      </c>
      <c r="F27" s="267"/>
      <c r="G27" s="255"/>
      <c r="H27" s="255"/>
      <c r="I27" s="823">
        <f>[2]高女團!$Y$50</f>
        <v>12</v>
      </c>
      <c r="J27" s="280">
        <f>IF([2]高女團!$M$50=[2]高女團!$O$50,"",([2]高女團!$M$50))</f>
        <v>0</v>
      </c>
      <c r="K27" s="814" t="s">
        <v>343</v>
      </c>
      <c r="L27" s="821"/>
      <c r="M27" s="231"/>
      <c r="N27" s="809"/>
      <c r="O27" s="827"/>
      <c r="P27" s="827"/>
    </row>
    <row r="28" spans="1:16" ht="22.15" customHeight="1" thickBot="1">
      <c r="A28" s="798">
        <v>12</v>
      </c>
      <c r="B28" s="799" t="str">
        <f>VLOOKUP(A28,[1]高女團!$A$2:$G$18,7,0)</f>
        <v>高雄市樹德家商</v>
      </c>
      <c r="C28" s="803"/>
      <c r="D28" s="804"/>
      <c r="E28" s="270">
        <f>IF([2]高女團!$M$10=[2]高女團!$O$10,"",([2]高女團!$O$10))</f>
        <v>3</v>
      </c>
      <c r="F28" s="271">
        <f>[2]高女團!$Y$10</f>
        <v>12</v>
      </c>
      <c r="G28" s="255"/>
      <c r="H28" s="255"/>
      <c r="I28" s="823"/>
      <c r="J28" s="282">
        <f>IF([2]高女團!$M$50=[2]高女團!$O$50,"",([2]高女團!$O$50))</f>
        <v>3</v>
      </c>
      <c r="K28" s="814"/>
      <c r="L28" s="821"/>
      <c r="M28" s="231"/>
      <c r="N28" s="808">
        <v>10</v>
      </c>
      <c r="O28" s="826" t="str">
        <f>VLOOKUP(N28,[3]高女團!$A$41:$F$64,4,0)</f>
        <v>臺中市</v>
      </c>
      <c r="P28" s="826" t="str">
        <f>VLOOKUP(N28,[3]高女團!$A$41:$F$64,5,0)</f>
        <v>興大附中</v>
      </c>
    </row>
    <row r="29" spans="1:16" ht="22.15" customHeight="1" thickBot="1">
      <c r="A29" s="771"/>
      <c r="B29" s="800"/>
      <c r="C29" s="805" t="s">
        <v>344</v>
      </c>
      <c r="D29" s="807"/>
      <c r="E29" s="807"/>
      <c r="F29" s="806"/>
      <c r="G29" s="275">
        <f>IF([2]高女團!$M$18=[2]高女團!$O$18,"",([2]高女團!$M$18))</f>
        <v>1</v>
      </c>
      <c r="H29" s="819">
        <f>[2]高女團!$Y$18</f>
        <v>16</v>
      </c>
      <c r="I29" s="824" t="s">
        <v>417</v>
      </c>
      <c r="J29" s="825"/>
      <c r="K29" s="278">
        <f>[2]高女團!$Y$44</f>
        <v>10</v>
      </c>
      <c r="L29" s="268">
        <f>IF([2]高女團!$M$44=[2]高女團!$O$44,"",([2]高女團!$M$44))</f>
        <v>3</v>
      </c>
      <c r="M29" s="813" t="s">
        <v>345</v>
      </c>
      <c r="N29" s="809"/>
      <c r="O29" s="827"/>
      <c r="P29" s="827"/>
    </row>
    <row r="30" spans="1:16" ht="22.15" customHeight="1" thickBot="1">
      <c r="A30" s="798">
        <v>13</v>
      </c>
      <c r="B30" s="799" t="str">
        <f>VLOOKUP(A30,[1]高女團!$A$2:$G$18,7,0)</f>
        <v>新北市瑞芳高工</v>
      </c>
      <c r="C30" s="807"/>
      <c r="D30" s="807"/>
      <c r="E30" s="807"/>
      <c r="F30" s="806"/>
      <c r="G30" s="270">
        <f>IF([2]高女團!$M$18=[2]高女團!$O$18,"",([2]高女團!$O$18))</f>
        <v>3</v>
      </c>
      <c r="H30" s="819"/>
      <c r="I30" s="289"/>
      <c r="J30" s="231"/>
      <c r="K30" s="276"/>
      <c r="L30" s="273">
        <f>IF([2]高女團!$M$44=[2]高女團!$O$44,"",([2]高女團!$O$44))</f>
        <v>0</v>
      </c>
      <c r="M30" s="820"/>
      <c r="N30" s="808">
        <v>11</v>
      </c>
      <c r="O30" s="826" t="str">
        <f>VLOOKUP(N30,[3]高女團!$A$41:$F$64,4,0)</f>
        <v>輪空</v>
      </c>
      <c r="P30" s="826" t="str">
        <f>VLOOKUP(N30,[3]高女團!$A$41:$F$64,5,0)</f>
        <v>輪空</v>
      </c>
    </row>
    <row r="31" spans="1:16" ht="22.15" customHeight="1" thickBot="1">
      <c r="A31" s="771"/>
      <c r="B31" s="800"/>
      <c r="C31" s="801" t="s">
        <v>346</v>
      </c>
      <c r="D31" s="802"/>
      <c r="E31" s="259">
        <f>IF([2]高女團!$M$11=[2]高女團!$O$11,"",([2]高女團!$M$11))</f>
        <v>0</v>
      </c>
      <c r="F31" s="271">
        <f>[2]高女團!$Y$11</f>
        <v>14</v>
      </c>
      <c r="G31" s="816" t="s">
        <v>347</v>
      </c>
      <c r="H31" s="817"/>
      <c r="I31" s="272"/>
      <c r="J31" s="231"/>
      <c r="K31" s="277">
        <f>IF([2]高女團!$M$48=[2]高女團!$O$48,"",([2]高女團!$M$48))</f>
        <v>0</v>
      </c>
      <c r="L31" s="814" t="s">
        <v>348</v>
      </c>
      <c r="M31" s="231"/>
      <c r="N31" s="809"/>
      <c r="O31" s="827"/>
      <c r="P31" s="827"/>
    </row>
    <row r="32" spans="1:16" ht="22.15" customHeight="1" thickBot="1">
      <c r="A32" s="798">
        <v>14</v>
      </c>
      <c r="B32" s="799" t="str">
        <f>VLOOKUP(A32,[1]高女團!$A$2:$G$18,7,0)</f>
        <v>雲林縣正心高中</v>
      </c>
      <c r="C32" s="803"/>
      <c r="D32" s="804"/>
      <c r="E32" s="261">
        <f>IF([2]高女團!$M$11=[2]高女團!$O$11,"",([2]高女團!$O$11))</f>
        <v>3</v>
      </c>
      <c r="F32" s="267"/>
      <c r="G32" s="818"/>
      <c r="H32" s="817"/>
      <c r="I32" s="822">
        <f>[2]高女團!$Y$48</f>
        <v>12</v>
      </c>
      <c r="J32" s="822"/>
      <c r="K32" s="279">
        <f>IF([2]高女團!$M$48=[2]高女團!$O$48,"",([2]高女團!$O$48))</f>
        <v>3</v>
      </c>
      <c r="L32" s="820"/>
      <c r="M32" s="284"/>
      <c r="N32" s="808">
        <v>12</v>
      </c>
      <c r="O32" s="826" t="str">
        <f>VLOOKUP(N32,[3]高女團!$A$41:$F$64,4,0)</f>
        <v>臺南市</v>
      </c>
      <c r="P32" s="826" t="str">
        <f>VLOOKUP(N32,[3]高女團!$A$41:$F$64,5,0)</f>
        <v>新豐高中</v>
      </c>
    </row>
    <row r="33" spans="1:16" ht="22.15" customHeight="1" thickBot="1">
      <c r="A33" s="771"/>
      <c r="B33" s="800"/>
      <c r="C33" s="255"/>
      <c r="D33" s="805" t="s">
        <v>349</v>
      </c>
      <c r="E33" s="806"/>
      <c r="F33" s="469">
        <f>IF([2]高女團!$M$16=[2]高女團!$O$16,"",([2]高女團!$M$16))</f>
        <v>0</v>
      </c>
      <c r="G33" s="290"/>
      <c r="H33" s="290"/>
      <c r="I33" s="272"/>
      <c r="J33" s="231"/>
      <c r="K33" s="266">
        <f>N32</f>
        <v>12</v>
      </c>
      <c r="L33" s="231"/>
      <c r="M33" s="231"/>
      <c r="N33" s="809"/>
      <c r="O33" s="827"/>
      <c r="P33" s="827"/>
    </row>
    <row r="34" spans="1:16" ht="22.15" customHeight="1" thickBot="1">
      <c r="A34" s="798">
        <v>15</v>
      </c>
      <c r="B34" s="799" t="str">
        <f>VLOOKUP(A34,[1]高女團!$A$2:$G$18,7,0)</f>
        <v>輪空</v>
      </c>
      <c r="C34" s="255"/>
      <c r="D34" s="807"/>
      <c r="E34" s="806"/>
      <c r="F34" s="270">
        <f>IF([2]高女團!$M$16=[2]高女團!$O$16,"",([2]高女團!$O$16))</f>
        <v>3</v>
      </c>
      <c r="G34" s="815">
        <f>[2]高女團!$Y$16</f>
        <v>16</v>
      </c>
      <c r="H34" s="815"/>
      <c r="I34" s="272"/>
      <c r="J34" s="231"/>
      <c r="K34" s="231"/>
      <c r="L34" s="231"/>
      <c r="M34" s="231"/>
      <c r="N34" s="205"/>
    </row>
    <row r="35" spans="1:16" ht="22.15" customHeight="1" thickBot="1">
      <c r="A35" s="771"/>
      <c r="B35" s="800"/>
      <c r="C35" s="801" t="s">
        <v>350</v>
      </c>
      <c r="D35" s="802"/>
      <c r="E35" s="469">
        <f>IF([2]高女團!$M$12=[2]高女團!$O$12,"",([2]高女團!$M$12))</f>
        <v>0</v>
      </c>
      <c r="F35" s="255"/>
      <c r="G35" s="290"/>
      <c r="H35" s="290"/>
      <c r="I35" s="272"/>
      <c r="J35" s="231"/>
      <c r="K35" s="231"/>
      <c r="L35" s="231"/>
      <c r="M35" s="231"/>
      <c r="N35" s="205"/>
    </row>
    <row r="36" spans="1:16" ht="22.15" customHeight="1" thickBot="1">
      <c r="A36" s="798">
        <v>16</v>
      </c>
      <c r="B36" s="799" t="str">
        <f>VLOOKUP(A36,[1]高女團!$A$2:$G$18,7,0)</f>
        <v>臺北市南湖高中</v>
      </c>
      <c r="C36" s="803"/>
      <c r="D36" s="804"/>
      <c r="E36" s="270">
        <f>IF([2]高女團!$M$12=[2]高女團!$O$12,"",([2]高女團!$O$12))</f>
        <v>3</v>
      </c>
      <c r="F36" s="260">
        <f>[2]高女團!$Y$12</f>
        <v>16</v>
      </c>
      <c r="G36" s="290"/>
      <c r="H36" s="290"/>
      <c r="I36" s="272"/>
      <c r="J36" s="231"/>
      <c r="K36" s="231"/>
      <c r="L36" s="231"/>
      <c r="M36" s="231"/>
      <c r="N36" s="205"/>
    </row>
    <row r="37" spans="1:16" ht="22.15" customHeight="1">
      <c r="A37" s="771"/>
      <c r="B37" s="800"/>
      <c r="C37" s="258"/>
      <c r="D37" s="258"/>
      <c r="E37" s="255"/>
      <c r="F37" s="255"/>
      <c r="G37" s="290"/>
      <c r="H37" s="272"/>
      <c r="I37" s="231"/>
      <c r="J37" s="231"/>
      <c r="K37" s="231"/>
      <c r="L37" s="231"/>
      <c r="M37" s="231"/>
      <c r="N37" s="205"/>
    </row>
    <row r="38" spans="1:16" ht="9.9499999999999993" customHeight="1"/>
    <row r="39" spans="1:16" ht="9.9499999999999993" customHeight="1"/>
    <row r="40" spans="1:16" ht="9.9499999999999993" customHeight="1"/>
    <row r="41" spans="1:16" ht="9.9499999999999993" customHeight="1"/>
    <row r="42" spans="1:16" ht="9.9499999999999993" customHeight="1"/>
    <row r="43" spans="1:16" ht="9.9499999999999993" customHeight="1"/>
    <row r="44" spans="1:16" ht="9.9499999999999993" customHeight="1"/>
    <row r="45" spans="1:16" ht="9.9499999999999993" customHeight="1"/>
    <row r="46" spans="1:16" ht="9.9499999999999993" customHeight="1"/>
    <row r="47" spans="1:16" ht="9.9499999999999993" customHeight="1"/>
    <row r="48" spans="1:16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</sheetData>
  <sheetProtection password="CEBE" sheet="1" objects="1" scenarios="1"/>
  <mergeCells count="110">
    <mergeCell ref="P26:P27"/>
    <mergeCell ref="O28:O29"/>
    <mergeCell ref="P28:P29"/>
    <mergeCell ref="O30:O31"/>
    <mergeCell ref="P30:P31"/>
    <mergeCell ref="O32:O33"/>
    <mergeCell ref="P32:P33"/>
    <mergeCell ref="O26:O27"/>
    <mergeCell ref="O22:O23"/>
    <mergeCell ref="O16:O17"/>
    <mergeCell ref="I20:J20"/>
    <mergeCell ref="I23:J23"/>
    <mergeCell ref="N28:N29"/>
    <mergeCell ref="N24:N25"/>
    <mergeCell ref="N26:N27"/>
    <mergeCell ref="I14:J14"/>
    <mergeCell ref="P10:P11"/>
    <mergeCell ref="O12:O13"/>
    <mergeCell ref="P12:P13"/>
    <mergeCell ref="O14:O15"/>
    <mergeCell ref="P14:P15"/>
    <mergeCell ref="O10:O11"/>
    <mergeCell ref="I11:J11"/>
    <mergeCell ref="L11:L12"/>
    <mergeCell ref="P16:P17"/>
    <mergeCell ref="P18:P19"/>
    <mergeCell ref="O20:O21"/>
    <mergeCell ref="P20:P21"/>
    <mergeCell ref="P22:P23"/>
    <mergeCell ref="O24:O25"/>
    <mergeCell ref="P24:P25"/>
    <mergeCell ref="O18:O19"/>
    <mergeCell ref="M13:M14"/>
    <mergeCell ref="B32:B33"/>
    <mergeCell ref="M29:M30"/>
    <mergeCell ref="K15:L16"/>
    <mergeCell ref="M17:M18"/>
    <mergeCell ref="L19:L20"/>
    <mergeCell ref="B30:B31"/>
    <mergeCell ref="D25:E26"/>
    <mergeCell ref="L31:L32"/>
    <mergeCell ref="I32:J32"/>
    <mergeCell ref="I15:I16"/>
    <mergeCell ref="I27:I28"/>
    <mergeCell ref="I29:J29"/>
    <mergeCell ref="M25:M26"/>
    <mergeCell ref="K27:L28"/>
    <mergeCell ref="B20:B21"/>
    <mergeCell ref="N32:N33"/>
    <mergeCell ref="D33:E34"/>
    <mergeCell ref="A34:A35"/>
    <mergeCell ref="B34:B35"/>
    <mergeCell ref="B28:B29"/>
    <mergeCell ref="C29:F30"/>
    <mergeCell ref="C31:D32"/>
    <mergeCell ref="C23:D24"/>
    <mergeCell ref="N22:N23"/>
    <mergeCell ref="L23:L24"/>
    <mergeCell ref="A22:A23"/>
    <mergeCell ref="B22:B23"/>
    <mergeCell ref="G34:H34"/>
    <mergeCell ref="C35:D36"/>
    <mergeCell ref="A36:A37"/>
    <mergeCell ref="B36:B37"/>
    <mergeCell ref="G31:H32"/>
    <mergeCell ref="C27:D28"/>
    <mergeCell ref="A28:A29"/>
    <mergeCell ref="A26:A27"/>
    <mergeCell ref="B26:B27"/>
    <mergeCell ref="H29:H30"/>
    <mergeCell ref="A30:A31"/>
    <mergeCell ref="A32:A33"/>
    <mergeCell ref="N20:N21"/>
    <mergeCell ref="N14:N15"/>
    <mergeCell ref="C15:D16"/>
    <mergeCell ref="A16:A17"/>
    <mergeCell ref="B16:B17"/>
    <mergeCell ref="N30:N31"/>
    <mergeCell ref="A24:A25"/>
    <mergeCell ref="B24:B25"/>
    <mergeCell ref="C13:F14"/>
    <mergeCell ref="H13:H14"/>
    <mergeCell ref="A14:A15"/>
    <mergeCell ref="B14:B15"/>
    <mergeCell ref="N18:N19"/>
    <mergeCell ref="C19:D20"/>
    <mergeCell ref="A20:A21"/>
    <mergeCell ref="N16:N17"/>
    <mergeCell ref="D17:E18"/>
    <mergeCell ref="A18:A19"/>
    <mergeCell ref="B18:B19"/>
    <mergeCell ref="B1:P2"/>
    <mergeCell ref="A6:A7"/>
    <mergeCell ref="B6:B7"/>
    <mergeCell ref="C7:D8"/>
    <mergeCell ref="A8:A9"/>
    <mergeCell ref="B8:B9"/>
    <mergeCell ref="D9:E10"/>
    <mergeCell ref="A10:A11"/>
    <mergeCell ref="A3:H3"/>
    <mergeCell ref="I3:P3"/>
    <mergeCell ref="I4:P4"/>
    <mergeCell ref="A4:H4"/>
    <mergeCell ref="B10:B11"/>
    <mergeCell ref="N10:N11"/>
    <mergeCell ref="C11:D12"/>
    <mergeCell ref="A12:A13"/>
    <mergeCell ref="G12:H12"/>
    <mergeCell ref="B12:B13"/>
    <mergeCell ref="N12:N13"/>
  </mergeCells>
  <phoneticPr fontId="2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portrait" horizontalDpi="360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V77"/>
  <sheetViews>
    <sheetView showGridLines="0" topLeftCell="A28" workbookViewId="0">
      <selection activeCell="W48" sqref="W48"/>
    </sheetView>
  </sheetViews>
  <sheetFormatPr defaultRowHeight="19.5"/>
  <cols>
    <col min="1" max="1" width="4.625" style="136" customWidth="1"/>
    <col min="2" max="4" width="6.625" style="139" customWidth="1"/>
    <col min="5" max="5" width="6.625" style="136" customWidth="1"/>
    <col min="6" max="8" width="3.625" style="135" customWidth="1"/>
    <col min="9" max="9" width="3.625" style="136" customWidth="1"/>
    <col min="10" max="10" width="2.625" style="136" customWidth="1"/>
    <col min="11" max="11" width="2.625" style="132" customWidth="1"/>
    <col min="12" max="13" width="2.625" style="89" customWidth="1"/>
    <col min="14" max="17" width="3.625" style="92" customWidth="1"/>
    <col min="18" max="18" width="5.125" style="92" customWidth="1"/>
    <col min="19" max="19" width="2.75" style="76" customWidth="1"/>
    <col min="20" max="20" width="8.625" style="174" customWidth="1"/>
    <col min="21" max="21" width="10.625" style="379" customWidth="1"/>
    <col min="22" max="16384" width="9" style="132"/>
  </cols>
  <sheetData>
    <row r="1" spans="1:22" s="74" customFormat="1" ht="19.899999999999999" customHeight="1">
      <c r="A1" s="853" t="s">
        <v>71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771"/>
      <c r="T1" s="771"/>
      <c r="U1" s="378"/>
    </row>
    <row r="2" spans="1:22" s="74" customFormat="1" ht="19.899999999999999" customHeight="1">
      <c r="A2" s="855"/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771"/>
      <c r="T2" s="771"/>
      <c r="U2" s="378"/>
    </row>
    <row r="3" spans="1:22" s="74" customFormat="1" ht="19.899999999999999" customHeight="1">
      <c r="A3" s="782" t="s">
        <v>3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82" t="s">
        <v>39</v>
      </c>
      <c r="M3" s="771"/>
      <c r="N3" s="771"/>
      <c r="O3" s="771"/>
      <c r="P3" s="771"/>
      <c r="Q3" s="771"/>
      <c r="R3" s="771"/>
      <c r="S3" s="771"/>
      <c r="T3" s="771"/>
      <c r="U3" s="378"/>
    </row>
    <row r="4" spans="1:22" s="74" customFormat="1" ht="19.899999999999999" customHeight="1">
      <c r="A4" s="782" t="s">
        <v>223</v>
      </c>
      <c r="B4" s="771"/>
      <c r="C4" s="771"/>
      <c r="D4" s="771"/>
      <c r="E4" s="771"/>
      <c r="F4" s="771"/>
      <c r="G4" s="771"/>
      <c r="H4" s="771"/>
      <c r="I4" s="771"/>
      <c r="J4" s="771"/>
      <c r="K4" s="771"/>
      <c r="L4" s="782" t="s">
        <v>224</v>
      </c>
      <c r="M4" s="771"/>
      <c r="N4" s="771"/>
      <c r="O4" s="771"/>
      <c r="P4" s="771"/>
      <c r="Q4" s="771"/>
      <c r="R4" s="771"/>
      <c r="S4" s="771"/>
      <c r="T4" s="771"/>
      <c r="U4" s="378"/>
    </row>
    <row r="5" spans="1:22" ht="8.1" customHeight="1">
      <c r="A5" s="155"/>
      <c r="B5" s="155"/>
      <c r="C5" s="155"/>
      <c r="D5" s="155"/>
      <c r="E5" s="155"/>
      <c r="F5" s="155"/>
      <c r="G5" s="156"/>
      <c r="H5" s="156"/>
      <c r="I5" s="155"/>
      <c r="J5" s="155"/>
      <c r="K5" s="155"/>
      <c r="L5" s="75"/>
      <c r="M5" s="75"/>
      <c r="N5" s="94"/>
      <c r="O5" s="94"/>
      <c r="P5" s="94"/>
      <c r="Q5" s="94"/>
      <c r="R5" s="94"/>
      <c r="T5" s="172"/>
    </row>
    <row r="6" spans="1:22" ht="10.5" customHeight="1" thickBot="1">
      <c r="A6" s="832">
        <v>1</v>
      </c>
      <c r="B6" s="833" t="str">
        <f>VLOOKUP(A6,[1]國男團!$A$2:$G$38,7,0)</f>
        <v>桃園縣桃園國中</v>
      </c>
      <c r="C6" s="834"/>
      <c r="D6" s="834"/>
      <c r="E6" s="133"/>
      <c r="F6" s="134"/>
      <c r="J6" s="137"/>
      <c r="L6" s="77"/>
      <c r="M6" s="77"/>
      <c r="N6" s="78"/>
      <c r="O6" s="78"/>
      <c r="P6" s="78"/>
      <c r="Q6" s="78"/>
      <c r="R6" s="78"/>
      <c r="S6" s="79"/>
      <c r="T6" s="173"/>
    </row>
    <row r="7" spans="1:22" ht="10.5" customHeight="1" thickBot="1">
      <c r="A7" s="832"/>
      <c r="B7" s="833"/>
      <c r="C7" s="834"/>
      <c r="D7" s="834"/>
      <c r="E7" s="856" t="s">
        <v>257</v>
      </c>
      <c r="F7" s="857"/>
      <c r="G7" s="386">
        <f>IF([2]國男團!$M$21=[2]國男團!$O$21,"",([2]國男團!$M$21))</f>
        <v>3</v>
      </c>
      <c r="H7" s="384">
        <f>[2]國男團!$Y$21</f>
        <v>1</v>
      </c>
      <c r="I7" s="135"/>
      <c r="J7" s="135"/>
      <c r="L7" s="77"/>
      <c r="M7" s="77"/>
      <c r="N7" s="78"/>
      <c r="O7" s="78"/>
      <c r="P7" s="78"/>
      <c r="Q7" s="78"/>
      <c r="R7" s="78"/>
      <c r="S7" s="80"/>
      <c r="T7" s="173"/>
    </row>
    <row r="8" spans="1:22" ht="10.5" customHeight="1" thickBot="1">
      <c r="A8" s="832">
        <v>2</v>
      </c>
      <c r="B8" s="833" t="str">
        <f>VLOOKUP(A8,[1]國男團!$A$2:$G$38,7,0)</f>
        <v>臺中市梧棲國中</v>
      </c>
      <c r="C8" s="834"/>
      <c r="D8" s="834"/>
      <c r="E8" s="858"/>
      <c r="F8" s="859"/>
      <c r="G8" s="387">
        <f>IF([2]國男團!$M$21=[2]國男團!$O$21,"",([2]國男團!$O$21))</f>
        <v>1</v>
      </c>
      <c r="I8" s="135"/>
      <c r="J8" s="135"/>
      <c r="L8" s="77"/>
      <c r="M8" s="77"/>
      <c r="N8" s="78"/>
      <c r="O8" s="78"/>
      <c r="P8" s="78"/>
      <c r="Q8" s="78"/>
      <c r="R8" s="78"/>
      <c r="S8" s="79"/>
      <c r="T8" s="173"/>
    </row>
    <row r="9" spans="1:22" ht="10.5" customHeight="1" thickBot="1">
      <c r="A9" s="832"/>
      <c r="B9" s="833"/>
      <c r="C9" s="834"/>
      <c r="D9" s="834"/>
      <c r="E9" s="857" t="s">
        <v>4</v>
      </c>
      <c r="F9" s="380">
        <f>IF([2]國男團!$M$5=[2]國男團!$O$5,"",([2]國男團!$M$5))</f>
        <v>0</v>
      </c>
      <c r="G9" s="141"/>
      <c r="I9" s="135"/>
      <c r="J9" s="135"/>
      <c r="L9" s="77"/>
      <c r="M9" s="77"/>
      <c r="N9" s="78"/>
      <c r="O9" s="78"/>
      <c r="P9" s="78"/>
      <c r="Q9" s="78"/>
      <c r="R9" s="78"/>
      <c r="S9" s="80"/>
      <c r="T9" s="173"/>
    </row>
    <row r="10" spans="1:22" ht="10.5" customHeight="1" thickBot="1">
      <c r="A10" s="832">
        <v>3</v>
      </c>
      <c r="B10" s="833" t="str">
        <f>VLOOKUP(A10,[1]國男團!$A$2:$G$38,7,0)</f>
        <v>新北市新莊國中</v>
      </c>
      <c r="C10" s="834"/>
      <c r="D10" s="834"/>
      <c r="E10" s="860"/>
      <c r="F10" s="381">
        <f>IF([2]國男團!$M$5=[2]國男團!$O$5,"",([2]國男團!$O$5))</f>
        <v>3</v>
      </c>
      <c r="G10" s="382">
        <f>[2]國男團!$Y$5</f>
        <v>3</v>
      </c>
      <c r="H10" s="386">
        <f>IF([2]國男團!$M$25=[2]國男團!$O$25,"",([2]國男團!$M$25))</f>
        <v>3</v>
      </c>
      <c r="I10" s="384">
        <f>[2]國男團!$Y$25</f>
        <v>1</v>
      </c>
      <c r="J10" s="135"/>
      <c r="L10" s="77"/>
      <c r="M10" s="77"/>
      <c r="N10" s="399">
        <f>S10</f>
        <v>1</v>
      </c>
      <c r="O10" s="78"/>
      <c r="P10" s="78"/>
      <c r="Q10" s="78"/>
      <c r="R10" s="78"/>
      <c r="S10" s="835">
        <v>1</v>
      </c>
      <c r="T10" s="837" t="str">
        <f>VLOOKUP(S10,[3]國男團!$A$43:$F$106,4,0)</f>
        <v>高雄市</v>
      </c>
      <c r="U10" s="876" t="str">
        <f>VLOOKUP(S10,[3]國男團!$A$43:$F$106,5,0)</f>
        <v>福誠高中</v>
      </c>
      <c r="V10" s="837" t="s">
        <v>378</v>
      </c>
    </row>
    <row r="11" spans="1:22" ht="10.5" customHeight="1">
      <c r="A11" s="832"/>
      <c r="B11" s="833"/>
      <c r="C11" s="834"/>
      <c r="D11" s="834"/>
      <c r="E11" s="134"/>
      <c r="F11" s="848" t="s">
        <v>20</v>
      </c>
      <c r="G11" s="849"/>
      <c r="H11" s="387">
        <f>IF([2]國男團!$M$25=[2]國男團!$O$25,"",([2]國男團!$O$25))</f>
        <v>1</v>
      </c>
      <c r="I11" s="135"/>
      <c r="J11" s="135"/>
      <c r="L11" s="77"/>
      <c r="M11" s="77"/>
      <c r="N11" s="78"/>
      <c r="O11" s="82"/>
      <c r="P11" s="81"/>
      <c r="Q11" s="81"/>
      <c r="R11" s="83"/>
      <c r="S11" s="836"/>
      <c r="T11" s="837"/>
      <c r="U11" s="876"/>
      <c r="V11" s="837"/>
    </row>
    <row r="12" spans="1:22" ht="10.5" customHeight="1" thickBot="1">
      <c r="A12" s="832">
        <v>4</v>
      </c>
      <c r="B12" s="833" t="str">
        <f>VLOOKUP(A12,[1]國男團!$A$2:$G$38,7,0)</f>
        <v>彰化縣彰化藝中</v>
      </c>
      <c r="C12" s="834"/>
      <c r="D12" s="834"/>
      <c r="E12" s="134"/>
      <c r="F12" s="850"/>
      <c r="G12" s="849"/>
      <c r="H12" s="143"/>
      <c r="I12" s="135"/>
      <c r="J12" s="135"/>
      <c r="L12" s="77"/>
      <c r="M12" s="399">
        <f>[2]國男團!$Y$68</f>
        <v>1</v>
      </c>
      <c r="N12" s="398">
        <f>IF([2]國男團!$M$68=[2]國男團!$O$68,"",([2]國男團!$M$68))</f>
        <v>3</v>
      </c>
      <c r="O12" s="844" t="s">
        <v>98</v>
      </c>
      <c r="P12" s="882"/>
      <c r="Q12" s="78"/>
      <c r="R12" s="87"/>
      <c r="S12" s="835">
        <v>2</v>
      </c>
      <c r="T12" s="837" t="str">
        <f>VLOOKUP(S12,[3]國男團!$A$43:$F$106,4,0)</f>
        <v>雲林縣</v>
      </c>
      <c r="U12" s="876" t="str">
        <f>VLOOKUP(S12,[3]國男團!$A$43:$F$106,5,0)</f>
        <v>東和國中</v>
      </c>
      <c r="V12" s="877"/>
    </row>
    <row r="13" spans="1:22" ht="10.5" customHeight="1" thickBot="1">
      <c r="A13" s="832"/>
      <c r="B13" s="833"/>
      <c r="C13" s="834"/>
      <c r="D13" s="834"/>
      <c r="E13" s="838" t="s">
        <v>246</v>
      </c>
      <c r="F13" s="839"/>
      <c r="G13" s="380">
        <f>IF([2]國男團!$M$9=[2]國男團!$O$9,"",([2]國男團!$M$9))</f>
        <v>3</v>
      </c>
      <c r="H13" s="141"/>
      <c r="I13" s="135"/>
      <c r="J13" s="135"/>
      <c r="L13" s="77"/>
      <c r="M13" s="79"/>
      <c r="N13" s="401">
        <f>IF([2]國男團!$M$68=[2]國男團!$O$68,"",([2]國男團!$O$68))</f>
        <v>1</v>
      </c>
      <c r="O13" s="846"/>
      <c r="P13" s="882"/>
      <c r="Q13" s="398">
        <f>IF([2]國男團!$M$44=[2]國男團!$O$44,"",([2]國男團!$M$44))</f>
        <v>0</v>
      </c>
      <c r="R13" s="842" t="s">
        <v>21</v>
      </c>
      <c r="S13" s="836"/>
      <c r="T13" s="837"/>
      <c r="U13" s="876"/>
      <c r="V13" s="877"/>
    </row>
    <row r="14" spans="1:22" ht="10.5" customHeight="1" thickBot="1">
      <c r="A14" s="832">
        <v>5</v>
      </c>
      <c r="B14" s="833" t="str">
        <f>VLOOKUP(A14,[1]國男團!$A$2:$G$38,7,0)</f>
        <v>基隆市銘傳國中</v>
      </c>
      <c r="C14" s="834"/>
      <c r="D14" s="834"/>
      <c r="E14" s="840"/>
      <c r="F14" s="841"/>
      <c r="G14" s="381">
        <f>IF([2]國男團!$M$9=[2]國男團!$O$9,"",([2]國男團!$O$9))</f>
        <v>0</v>
      </c>
      <c r="H14" s="382">
        <f>[2]國男團!$Y$9</f>
        <v>4</v>
      </c>
      <c r="I14" s="135"/>
      <c r="J14" s="135"/>
      <c r="L14" s="77"/>
      <c r="M14" s="77"/>
      <c r="N14" s="402"/>
      <c r="O14" s="111"/>
      <c r="P14" s="79"/>
      <c r="Q14" s="401">
        <f>IF([2]國男團!$M$44=[2]國男團!$O$44,"",([2]國男團!$O$44))</f>
        <v>3</v>
      </c>
      <c r="R14" s="843"/>
      <c r="S14" s="835">
        <v>3</v>
      </c>
      <c r="T14" s="837" t="str">
        <f>VLOOKUP(S14,[3]國男團!$A$43:$F$106,4,0)</f>
        <v>新北市</v>
      </c>
      <c r="U14" s="876" t="str">
        <f>VLOOKUP(S14,[3]國男團!$A$43:$F$106,5,0)</f>
        <v>新莊國中</v>
      </c>
      <c r="V14" s="879"/>
    </row>
    <row r="15" spans="1:22" ht="10.5" customHeight="1" thickBot="1">
      <c r="A15" s="832"/>
      <c r="B15" s="833"/>
      <c r="C15" s="834"/>
      <c r="D15" s="834"/>
      <c r="E15" s="135"/>
      <c r="G15" s="848" t="s">
        <v>210</v>
      </c>
      <c r="H15" s="849"/>
      <c r="I15" s="386">
        <f>IF([2]國男團!$M$33=[2]國男團!$O$33,"",([2]國男團!$M$33))</f>
        <v>3</v>
      </c>
      <c r="J15" s="384">
        <f>[2]國男團!$Y$33</f>
        <v>1</v>
      </c>
      <c r="L15" s="77"/>
      <c r="M15" s="77"/>
      <c r="N15" s="402"/>
      <c r="O15" s="400">
        <f>[2]國男團!$Y$56</f>
        <v>3</v>
      </c>
      <c r="P15" s="398">
        <f>IF([2]國男團!$M$56=[2]國男團!$O$56,"",([2]國男團!$M$56))</f>
        <v>3</v>
      </c>
      <c r="Q15" s="844" t="s">
        <v>32</v>
      </c>
      <c r="R15" s="845"/>
      <c r="S15" s="836"/>
      <c r="T15" s="837"/>
      <c r="U15" s="876"/>
      <c r="V15" s="879"/>
    </row>
    <row r="16" spans="1:22" ht="10.5" customHeight="1" thickBot="1">
      <c r="A16" s="847">
        <v>6</v>
      </c>
      <c r="B16" s="833" t="str">
        <f>VLOOKUP(A16,[1]國男團!$A$2:$G$38,7,0)</f>
        <v>臺南市忠孝國中</v>
      </c>
      <c r="C16" s="834"/>
      <c r="D16" s="834"/>
      <c r="E16" s="142"/>
      <c r="F16" s="142"/>
      <c r="G16" s="850"/>
      <c r="H16" s="849"/>
      <c r="I16" s="387">
        <f>IF([2]國男團!$M$33=[2]國男團!$O$33,"",([2]國男團!$O$33))</f>
        <v>0</v>
      </c>
      <c r="J16" s="135"/>
      <c r="L16" s="77"/>
      <c r="M16" s="77"/>
      <c r="N16" s="84"/>
      <c r="O16" s="403"/>
      <c r="P16" s="401">
        <f>IF([2]國男團!$M$56=[2]國男團!$O$56,"",([2]國男團!$O$56))</f>
        <v>1</v>
      </c>
      <c r="Q16" s="846"/>
      <c r="R16" s="845"/>
      <c r="S16" s="835">
        <v>4</v>
      </c>
      <c r="T16" s="837" t="str">
        <f>VLOOKUP(S16,[3]國男團!$A$43:$F$106,4,0)</f>
        <v>臺南市</v>
      </c>
      <c r="U16" s="876" t="str">
        <f>VLOOKUP(S16,[3]國男團!$A$43:$F$106,5,0)</f>
        <v>忠孝國中</v>
      </c>
      <c r="V16" s="879"/>
    </row>
    <row r="17" spans="1:22" ht="10.5" customHeight="1" thickBot="1">
      <c r="A17" s="847"/>
      <c r="B17" s="833"/>
      <c r="C17" s="834"/>
      <c r="D17" s="834"/>
      <c r="E17" s="838" t="s">
        <v>245</v>
      </c>
      <c r="F17" s="839"/>
      <c r="G17" s="386">
        <f>IF([2]國男團!$M$10=[2]國男團!$O$10,"",([2]國男團!$M$10))</f>
        <v>3</v>
      </c>
      <c r="H17" s="382">
        <f>[2]國男團!$Y$10</f>
        <v>6</v>
      </c>
      <c r="I17" s="142"/>
      <c r="J17" s="148"/>
      <c r="L17" s="77"/>
      <c r="M17" s="77"/>
      <c r="N17" s="84"/>
      <c r="O17" s="402"/>
      <c r="P17" s="84"/>
      <c r="Q17" s="405">
        <f>IF([2]國男團!$M$45=[2]國男團!$O$45,"",([2]國男團!$M$45))</f>
        <v>0</v>
      </c>
      <c r="R17" s="842" t="s">
        <v>22</v>
      </c>
      <c r="S17" s="836"/>
      <c r="T17" s="837"/>
      <c r="U17" s="876"/>
      <c r="V17" s="879"/>
    </row>
    <row r="18" spans="1:22" ht="10.5" customHeight="1" thickBot="1">
      <c r="A18" s="847">
        <v>7</v>
      </c>
      <c r="B18" s="833" t="str">
        <f>VLOOKUP(A18,[1]國男團!$A$2:$G$38,7,0)</f>
        <v>南投縣南投國中</v>
      </c>
      <c r="C18" s="834"/>
      <c r="D18" s="834"/>
      <c r="E18" s="840"/>
      <c r="F18" s="841"/>
      <c r="G18" s="387">
        <f>IF([2]國男團!$M$10=[2]國男團!$O$10,"",([2]國男團!$O$10))</f>
        <v>2</v>
      </c>
      <c r="H18" s="143"/>
      <c r="I18" s="142"/>
      <c r="J18" s="148"/>
      <c r="L18" s="77"/>
      <c r="M18" s="77"/>
      <c r="N18" s="84"/>
      <c r="O18" s="84"/>
      <c r="P18" s="400">
        <f>[2]國男團!$Y$45</f>
        <v>5</v>
      </c>
      <c r="Q18" s="404">
        <f>IF([2]國男團!$M$45=[2]國男團!$O$45,"",([2]國男團!$O$45))</f>
        <v>3</v>
      </c>
      <c r="R18" s="843"/>
      <c r="S18" s="835">
        <v>5</v>
      </c>
      <c r="T18" s="837" t="str">
        <f>VLOOKUP(S18,[3]國男團!$A$43:$F$106,4,0)</f>
        <v>臺中市</v>
      </c>
      <c r="U18" s="876" t="str">
        <f>VLOOKUP(S18,[3]國男團!$A$43:$F$106,5,0)</f>
        <v>東山高中</v>
      </c>
      <c r="V18" s="879"/>
    </row>
    <row r="19" spans="1:22" ht="10.5" customHeight="1" thickBot="1">
      <c r="A19" s="847"/>
      <c r="B19" s="833"/>
      <c r="C19" s="834"/>
      <c r="D19" s="834"/>
      <c r="E19" s="142"/>
      <c r="F19" s="848" t="s">
        <v>19</v>
      </c>
      <c r="G19" s="849"/>
      <c r="H19" s="380">
        <f>IF([2]國男團!$M$26=[2]國男團!$O$26,"",([2]國男團!$M$26))</f>
        <v>0</v>
      </c>
      <c r="I19" s="138"/>
      <c r="J19" s="148"/>
      <c r="L19" s="77"/>
      <c r="M19" s="851"/>
      <c r="N19" s="84"/>
      <c r="O19" s="405">
        <f>IF([2]國男團!$M$64=[2]國男團!$O$64,"",([2]國男團!$M$64))</f>
        <v>0</v>
      </c>
      <c r="P19" s="844" t="s">
        <v>40</v>
      </c>
      <c r="Q19" s="852"/>
      <c r="R19" s="78"/>
      <c r="S19" s="836"/>
      <c r="T19" s="837"/>
      <c r="U19" s="876"/>
      <c r="V19" s="879"/>
    </row>
    <row r="20" spans="1:22" ht="10.5" customHeight="1" thickBot="1">
      <c r="A20" s="847">
        <v>8</v>
      </c>
      <c r="B20" s="833" t="str">
        <f>VLOOKUP(A20,[1]國男團!$A$2:$G$38,7,0)</f>
        <v>雲林縣正心高中</v>
      </c>
      <c r="C20" s="834"/>
      <c r="D20" s="834"/>
      <c r="E20" s="142"/>
      <c r="F20" s="850"/>
      <c r="G20" s="849"/>
      <c r="H20" s="381">
        <f>IF([2]國男團!$M$26=[2]國男團!$O$26,"",([2]國男團!$O$26))</f>
        <v>3</v>
      </c>
      <c r="I20" s="384">
        <f>[2]國男團!$Y$26</f>
        <v>9</v>
      </c>
      <c r="J20" s="148"/>
      <c r="L20" s="77"/>
      <c r="M20" s="851"/>
      <c r="N20" s="400">
        <f>[2]國男團!$Y$64</f>
        <v>8</v>
      </c>
      <c r="O20" s="404">
        <f>IF([2]國男團!$M$64=[2]國男團!$O$64,"",([2]國男團!$O$64))</f>
        <v>3</v>
      </c>
      <c r="P20" s="844"/>
      <c r="Q20" s="852"/>
      <c r="R20" s="78"/>
      <c r="S20" s="835">
        <v>6</v>
      </c>
      <c r="T20" s="837" t="str">
        <f>VLOOKUP(S20,[3]國男團!$A$43:$F$106,4,0)</f>
        <v>雲林縣</v>
      </c>
      <c r="U20" s="876" t="str">
        <f>VLOOKUP(S20,[3]國男團!$A$43:$F$106,5,0)</f>
        <v>建國國中</v>
      </c>
      <c r="V20" s="877"/>
    </row>
    <row r="21" spans="1:22" ht="10.5" customHeight="1" thickBot="1">
      <c r="A21" s="847"/>
      <c r="B21" s="833"/>
      <c r="C21" s="834"/>
      <c r="D21" s="834"/>
      <c r="E21" s="838" t="s">
        <v>247</v>
      </c>
      <c r="F21" s="861"/>
      <c r="G21" s="380">
        <f>IF([2]國男團!$M$11=[2]國男團!$O$11,"",([2]國男團!$M$11))</f>
        <v>1</v>
      </c>
      <c r="H21" s="383"/>
      <c r="I21" s="142"/>
      <c r="J21" s="148"/>
      <c r="K21" s="878" t="s">
        <v>37</v>
      </c>
      <c r="L21" s="85"/>
      <c r="M21" s="85"/>
      <c r="N21" s="84"/>
      <c r="O21" s="78"/>
      <c r="P21" s="400">
        <f>[2]國男團!$Y$46</f>
        <v>7</v>
      </c>
      <c r="Q21" s="398">
        <f>IF([2]國男團!$M$46=[2]國男團!$O$46,"",([2]國男團!$M$46))</f>
        <v>0</v>
      </c>
      <c r="R21" s="842" t="s">
        <v>23</v>
      </c>
      <c r="S21" s="836"/>
      <c r="T21" s="837"/>
      <c r="U21" s="876"/>
      <c r="V21" s="877"/>
    </row>
    <row r="22" spans="1:22" ht="10.5" customHeight="1" thickBot="1">
      <c r="A22" s="847">
        <v>9</v>
      </c>
      <c r="B22" s="833" t="str">
        <f>VLOOKUP(A22,[1]國男團!$A$2:$G$38,7,0)</f>
        <v>臺北市金華國中</v>
      </c>
      <c r="C22" s="834"/>
      <c r="D22" s="834"/>
      <c r="E22" s="862"/>
      <c r="F22" s="863"/>
      <c r="G22" s="381">
        <f>IF([2]國男團!$M$11=[2]國男團!$O$11,"",([2]國男團!$O$11))</f>
        <v>3</v>
      </c>
      <c r="H22" s="384">
        <f>[2]國男團!$Y$11</f>
        <v>9</v>
      </c>
      <c r="I22" s="142"/>
      <c r="J22" s="148"/>
      <c r="K22" s="873"/>
      <c r="L22" s="77"/>
      <c r="M22" s="85"/>
      <c r="N22" s="84"/>
      <c r="O22" s="78"/>
      <c r="P22" s="405">
        <f>IF([2]國男團!$M$57=[2]國男團!$O$57,"",([2]國男團!$M$57))</f>
        <v>0</v>
      </c>
      <c r="Q22" s="401">
        <f>IF([2]國男團!$M$46=[2]國男團!$O$46,"",([2]國男團!$O$46))</f>
        <v>3</v>
      </c>
      <c r="R22" s="843"/>
      <c r="S22" s="835">
        <v>7</v>
      </c>
      <c r="T22" s="837" t="str">
        <f>VLOOKUP(S22,[3]國男團!$A$43:$F$106,4,0)</f>
        <v>基隆市</v>
      </c>
      <c r="U22" s="876" t="str">
        <f>VLOOKUP(S22,[3]國男團!$A$43:$F$106,5,0)</f>
        <v>銘傳國中</v>
      </c>
      <c r="V22" s="877"/>
    </row>
    <row r="23" spans="1:22" ht="10.5" customHeight="1" thickBot="1">
      <c r="A23" s="847"/>
      <c r="B23" s="833"/>
      <c r="C23" s="834"/>
      <c r="D23" s="834"/>
      <c r="E23" s="134"/>
      <c r="F23" s="144"/>
      <c r="G23" s="142"/>
      <c r="H23" s="848" t="s">
        <v>211</v>
      </c>
      <c r="I23" s="850"/>
      <c r="J23" s="386">
        <f>IF([2]國男團!$M$37=[2]國男團!$O$37,"",([2]國男團!$M$37))</f>
        <v>2</v>
      </c>
      <c r="K23" s="878">
        <f>[2]國男團!$Y$37</f>
        <v>18</v>
      </c>
      <c r="L23" s="85"/>
      <c r="M23" s="85"/>
      <c r="N23" s="84"/>
      <c r="O23" s="399">
        <f>[2]國男團!$Y$57</f>
        <v>8</v>
      </c>
      <c r="P23" s="404">
        <f>IF([2]國男團!$M$57=[2]國男團!$O$57,"",([2]國男團!$O$57))</f>
        <v>3</v>
      </c>
      <c r="Q23" s="844" t="s">
        <v>33</v>
      </c>
      <c r="R23" s="852"/>
      <c r="S23" s="836"/>
      <c r="T23" s="837"/>
      <c r="U23" s="876"/>
      <c r="V23" s="877"/>
    </row>
    <row r="24" spans="1:22" ht="10.5" customHeight="1" thickBot="1">
      <c r="A24" s="865">
        <v>10</v>
      </c>
      <c r="B24" s="833" t="str">
        <f>VLOOKUP(A24,[1]國男團!$A$2:$G$38,7,0)</f>
        <v>高雄市福誠高中</v>
      </c>
      <c r="C24" s="834"/>
      <c r="D24" s="834"/>
      <c r="E24" s="134"/>
      <c r="F24" s="142"/>
      <c r="G24" s="142"/>
      <c r="H24" s="850"/>
      <c r="I24" s="850"/>
      <c r="J24" s="385">
        <f>IF([2]國男團!$M$37=[2]國男團!$O$37,"",([2]國男團!$O$37))</f>
        <v>3</v>
      </c>
      <c r="K24" s="873"/>
      <c r="L24" s="85"/>
      <c r="M24" s="85"/>
      <c r="N24" s="84"/>
      <c r="O24" s="78"/>
      <c r="P24" s="78"/>
      <c r="Q24" s="843"/>
      <c r="R24" s="864"/>
      <c r="S24" s="835">
        <v>8</v>
      </c>
      <c r="T24" s="837" t="str">
        <f>VLOOKUP(S24,[3]國男團!$A$43:$F$106,4,0)</f>
        <v>彰化縣</v>
      </c>
      <c r="U24" s="876" t="str">
        <f>VLOOKUP(S24,[3]國男團!$A$43:$F$106,5,0)</f>
        <v>彰化藝中</v>
      </c>
      <c r="V24" s="877"/>
    </row>
    <row r="25" spans="1:22" ht="10.5" customHeight="1" thickBot="1">
      <c r="A25" s="865"/>
      <c r="B25" s="833"/>
      <c r="C25" s="834"/>
      <c r="D25" s="834"/>
      <c r="E25" s="838" t="s">
        <v>248</v>
      </c>
      <c r="F25" s="861"/>
      <c r="G25" s="386">
        <f>IF([2]國男團!$M$12=[2]國男團!$O$12,"",([2]國男團!$M$12))</f>
        <v>3</v>
      </c>
      <c r="H25" s="384">
        <f>[2]國男團!$Y$12</f>
        <v>10</v>
      </c>
      <c r="I25" s="142"/>
      <c r="J25" s="148"/>
      <c r="K25" s="145"/>
      <c r="L25" s="799">
        <f>[2]國男團!$Y$72</f>
        <v>1</v>
      </c>
      <c r="M25" s="406">
        <f>IF([2]國男團!$M$72=[2]國男團!$O$72,"",([2]國男團!$M$72))</f>
        <v>3</v>
      </c>
      <c r="N25" s="844" t="s">
        <v>221</v>
      </c>
      <c r="O25" s="852"/>
      <c r="P25" s="399">
        <f>S24</f>
        <v>8</v>
      </c>
      <c r="Q25" s="78"/>
      <c r="R25" s="87"/>
      <c r="S25" s="836"/>
      <c r="T25" s="837"/>
      <c r="U25" s="876"/>
      <c r="V25" s="877"/>
    </row>
    <row r="26" spans="1:22" ht="10.5" customHeight="1" thickBot="1">
      <c r="A26" s="865">
        <v>11</v>
      </c>
      <c r="B26" s="833" t="str">
        <f>VLOOKUP(A26,[1]國男團!$A$2:$G$38,7,0)</f>
        <v>屏東縣內埔國中</v>
      </c>
      <c r="C26" s="834"/>
      <c r="D26" s="834"/>
      <c r="E26" s="862"/>
      <c r="F26" s="863"/>
      <c r="G26" s="387">
        <f>IF([2]國男團!$M$12=[2]國男團!$O$12,"",([2]國男團!$O$12))</f>
        <v>0</v>
      </c>
      <c r="I26" s="142"/>
      <c r="J26" s="148"/>
      <c r="K26" s="145"/>
      <c r="L26" s="800"/>
      <c r="M26" s="404">
        <f>IF([2]國男團!$M$72=[2]國男團!$O$72,"",([2]國男團!$O$72))</f>
        <v>0</v>
      </c>
      <c r="N26" s="844"/>
      <c r="O26" s="852"/>
      <c r="P26" s="399">
        <f>S26</f>
        <v>9</v>
      </c>
      <c r="Q26" s="78"/>
      <c r="R26" s="78"/>
      <c r="S26" s="835">
        <v>9</v>
      </c>
      <c r="T26" s="837" t="str">
        <f>VLOOKUP(S26,[3]國男團!$A$43:$F$106,4,0)</f>
        <v>高雄市</v>
      </c>
      <c r="U26" s="876" t="str">
        <f>VLOOKUP(S26,[3]國男團!$A$43:$F$106,5,0)</f>
        <v>三民國中</v>
      </c>
      <c r="V26" s="877"/>
    </row>
    <row r="27" spans="1:22" ht="10.5" customHeight="1" thickBot="1">
      <c r="A27" s="865"/>
      <c r="B27" s="833"/>
      <c r="C27" s="834"/>
      <c r="D27" s="834"/>
      <c r="E27" s="142"/>
      <c r="F27" s="848" t="s">
        <v>186</v>
      </c>
      <c r="G27" s="849"/>
      <c r="H27" s="386">
        <f>IF([2]國男團!$M$27=[2]國男團!$O$27,"",([2]國男團!$M$27))</f>
        <v>3</v>
      </c>
      <c r="I27" s="384">
        <f>[2]國男團!$Y$27</f>
        <v>10</v>
      </c>
      <c r="J27" s="148"/>
      <c r="K27" s="145"/>
      <c r="L27" s="880" t="s">
        <v>162</v>
      </c>
      <c r="M27" s="77"/>
      <c r="N27" s="84"/>
      <c r="O27" s="399">
        <f>[2]國男團!$Y$58</f>
        <v>9</v>
      </c>
      <c r="P27" s="398">
        <f>IF([2]國男團!$M$58=[2]國男團!$O$58,"",([2]國男團!$M$58))</f>
        <v>3</v>
      </c>
      <c r="Q27" s="842" t="s">
        <v>34</v>
      </c>
      <c r="R27" s="866"/>
      <c r="S27" s="836"/>
      <c r="T27" s="837"/>
      <c r="U27" s="876"/>
      <c r="V27" s="877"/>
    </row>
    <row r="28" spans="1:22" ht="10.5" customHeight="1" thickBot="1">
      <c r="A28" s="865">
        <v>12</v>
      </c>
      <c r="B28" s="833" t="str">
        <f>VLOOKUP(A28,[1]國男團!$A$2:$G$38,7,0)</f>
        <v>雲林縣建國國中</v>
      </c>
      <c r="C28" s="834"/>
      <c r="D28" s="834"/>
      <c r="E28" s="135"/>
      <c r="F28" s="850"/>
      <c r="G28" s="849"/>
      <c r="H28" s="387">
        <f>IF([2]國男團!$M$27=[2]國男團!$O$27,"",([2]國男團!$O$27))</f>
        <v>0</v>
      </c>
      <c r="I28" s="135"/>
      <c r="J28" s="148"/>
      <c r="K28" s="145"/>
      <c r="L28" s="871"/>
      <c r="M28" s="85"/>
      <c r="N28" s="84"/>
      <c r="O28" s="79"/>
      <c r="P28" s="401">
        <f>IF([2]國男團!$M$58=[2]國男團!$O$58,"",([2]國男團!$O$58))</f>
        <v>2</v>
      </c>
      <c r="Q28" s="844"/>
      <c r="R28" s="852"/>
      <c r="S28" s="835">
        <v>10</v>
      </c>
      <c r="T28" s="837" t="str">
        <f>VLOOKUP(S28,[3]國男團!$A$43:$F$106,4,0)</f>
        <v>桃園縣</v>
      </c>
      <c r="U28" s="876" t="str">
        <f>VLOOKUP(S28,[3]國男團!$A$43:$F$106,5,0)</f>
        <v>大有國中</v>
      </c>
      <c r="V28" s="877"/>
    </row>
    <row r="29" spans="1:22" ht="10.5" customHeight="1" thickBot="1">
      <c r="A29" s="865"/>
      <c r="B29" s="833"/>
      <c r="C29" s="834"/>
      <c r="D29" s="834"/>
      <c r="E29" s="856" t="s">
        <v>249</v>
      </c>
      <c r="F29" s="857"/>
      <c r="G29" s="380">
        <f>IF([2]國男團!$M$13=[2]國男團!$O$13,"",([2]國男團!$M$13))</f>
        <v>0</v>
      </c>
      <c r="H29" s="141"/>
      <c r="I29" s="142"/>
      <c r="J29" s="148"/>
      <c r="K29" s="145"/>
      <c r="L29" s="85"/>
      <c r="M29" s="85"/>
      <c r="N29" s="84"/>
      <c r="O29" s="78"/>
      <c r="P29" s="84"/>
      <c r="Q29" s="405">
        <f>IF([2]國男團!$M$47=[2]國男團!$O$47,"",([2]國男團!$M$47))</f>
        <v>3</v>
      </c>
      <c r="R29" s="842" t="s">
        <v>24</v>
      </c>
      <c r="S29" s="836"/>
      <c r="T29" s="837"/>
      <c r="U29" s="876"/>
      <c r="V29" s="877"/>
    </row>
    <row r="30" spans="1:22" ht="10.5" customHeight="1" thickBot="1">
      <c r="A30" s="865">
        <v>13</v>
      </c>
      <c r="B30" s="833" t="str">
        <f>VLOOKUP(A30,[1]國男團!$A$2:$G$38,7,0)</f>
        <v>宜蘭縣國華國中</v>
      </c>
      <c r="C30" s="834"/>
      <c r="D30" s="834"/>
      <c r="E30" s="867"/>
      <c r="F30" s="860"/>
      <c r="G30" s="381">
        <f>IF([2]國男團!$M$13=[2]國男團!$O$13,"",([2]國男團!$O$13))</f>
        <v>3</v>
      </c>
      <c r="H30" s="382">
        <f>[2]國男團!$Y$13</f>
        <v>13</v>
      </c>
      <c r="I30" s="142"/>
      <c r="J30" s="148"/>
      <c r="K30" s="145"/>
      <c r="L30" s="77"/>
      <c r="M30" s="85"/>
      <c r="N30" s="84"/>
      <c r="O30" s="78"/>
      <c r="P30" s="400">
        <f>[2]國男團!$Y$47</f>
        <v>10</v>
      </c>
      <c r="Q30" s="404">
        <f>IF([2]國男團!$M$47=[2]國男團!$O$47,"",([2]國男團!$O$47))</f>
        <v>0</v>
      </c>
      <c r="R30" s="843"/>
      <c r="S30" s="835">
        <v>11</v>
      </c>
      <c r="T30" s="837" t="str">
        <f>VLOOKUP(S30,[3]國男團!$A$43:$F$106,4,0)</f>
        <v>嘉義市</v>
      </c>
      <c r="U30" s="876" t="str">
        <f>VLOOKUP(S30,[3]國男團!$A$43:$F$106,5,0)</f>
        <v>蘭潭國中</v>
      </c>
      <c r="V30" s="877"/>
    </row>
    <row r="31" spans="1:22" ht="10.5" customHeight="1" thickBot="1">
      <c r="A31" s="865"/>
      <c r="B31" s="833"/>
      <c r="C31" s="834"/>
      <c r="D31" s="834"/>
      <c r="E31" s="142"/>
      <c r="F31" s="142"/>
      <c r="G31" s="848" t="s">
        <v>212</v>
      </c>
      <c r="H31" s="849"/>
      <c r="I31" s="380">
        <f>IF([2]國男團!$M$34=[2]國男團!$O$34,"",([2]國男團!$M$34))</f>
        <v>0</v>
      </c>
      <c r="J31" s="138"/>
      <c r="K31" s="145"/>
      <c r="L31" s="77"/>
      <c r="M31" s="77"/>
      <c r="N31" s="400">
        <f>[2]國男團!$Y$65</f>
        <v>9</v>
      </c>
      <c r="O31" s="398">
        <f>IF([2]國男團!$M$65=[2]國男團!$O$65,"",([2]國男團!$M$65))</f>
        <v>3</v>
      </c>
      <c r="P31" s="844" t="s">
        <v>41</v>
      </c>
      <c r="Q31" s="852"/>
      <c r="R31" s="78"/>
      <c r="S31" s="836"/>
      <c r="T31" s="837"/>
      <c r="U31" s="876"/>
      <c r="V31" s="877"/>
    </row>
    <row r="32" spans="1:22" ht="10.5" customHeight="1" thickBot="1">
      <c r="A32" s="868">
        <v>14</v>
      </c>
      <c r="B32" s="833" t="str">
        <f>VLOOKUP(A32,[1]國男團!$A$2:$G$38,7,0)</f>
        <v>嘉義市蘭潭國中</v>
      </c>
      <c r="C32" s="834"/>
      <c r="D32" s="834"/>
      <c r="E32" s="135"/>
      <c r="G32" s="850"/>
      <c r="H32" s="849"/>
      <c r="I32" s="381">
        <f>IF([2]國男團!$M$34=[2]國男團!$O$34,"",([2]國男團!$O$34))</f>
        <v>3</v>
      </c>
      <c r="J32" s="384">
        <f>[2]國男團!$Y$34</f>
        <v>18</v>
      </c>
      <c r="K32" s="145"/>
      <c r="L32" s="77"/>
      <c r="M32" s="77"/>
      <c r="N32" s="403"/>
      <c r="O32" s="401">
        <f>IF([2]國男團!$M$65=[2]國男團!$O$65,"",([2]國男團!$O$65))</f>
        <v>2</v>
      </c>
      <c r="P32" s="844"/>
      <c r="Q32" s="852"/>
      <c r="R32" s="78"/>
      <c r="S32" s="835">
        <v>12</v>
      </c>
      <c r="T32" s="837" t="str">
        <f>VLOOKUP(S32,[3]國男團!$A$43:$F$106,4,0)</f>
        <v>臺中市</v>
      </c>
      <c r="U32" s="876" t="str">
        <f>VLOOKUP(S32,[3]國男團!$A$43:$F$106,5,0)</f>
        <v>梧棲國中</v>
      </c>
      <c r="V32" s="877"/>
    </row>
    <row r="33" spans="1:22" ht="10.5" customHeight="1" thickBot="1">
      <c r="A33" s="868"/>
      <c r="B33" s="833"/>
      <c r="C33" s="834"/>
      <c r="D33" s="834"/>
      <c r="E33" s="856" t="s">
        <v>250</v>
      </c>
      <c r="F33" s="857"/>
      <c r="G33" s="391">
        <f>IF([2]國男團!$M$14=[2]國男團!$O$14,"",([2]國男團!$M$14))</f>
        <v>0</v>
      </c>
      <c r="H33" s="392">
        <f>[2]國男團!$Y$14</f>
        <v>15</v>
      </c>
      <c r="I33" s="393"/>
      <c r="J33" s="394"/>
      <c r="K33" s="395"/>
      <c r="L33" s="77"/>
      <c r="M33" s="77"/>
      <c r="N33" s="84"/>
      <c r="O33" s="84"/>
      <c r="P33" s="400">
        <f>[2]國男團!$Y$48</f>
        <v>12</v>
      </c>
      <c r="Q33" s="398">
        <f>IF([2]國男團!$M$48=[2]國男團!$O$48,"",([2]國男團!$M$48))</f>
        <v>3</v>
      </c>
      <c r="R33" s="842" t="s">
        <v>25</v>
      </c>
      <c r="S33" s="836"/>
      <c r="T33" s="837"/>
      <c r="U33" s="876"/>
      <c r="V33" s="877"/>
    </row>
    <row r="34" spans="1:22" ht="10.5" customHeight="1" thickBot="1">
      <c r="A34" s="868">
        <v>15</v>
      </c>
      <c r="B34" s="833" t="str">
        <f>VLOOKUP(A34,[1]國男團!$A$2:$G$38,7,0)</f>
        <v>桃園縣大有國中</v>
      </c>
      <c r="C34" s="834"/>
      <c r="D34" s="834"/>
      <c r="E34" s="867"/>
      <c r="F34" s="860"/>
      <c r="G34" s="396">
        <f>IF([2]國男團!$M$14=[2]國男團!$O$14,"",([2]國男團!$O$14))</f>
        <v>3</v>
      </c>
      <c r="H34" s="397"/>
      <c r="I34" s="393"/>
      <c r="J34" s="394"/>
      <c r="K34" s="395"/>
      <c r="L34" s="77"/>
      <c r="M34" s="77"/>
      <c r="N34" s="84"/>
      <c r="O34" s="84"/>
      <c r="P34" s="403"/>
      <c r="Q34" s="401">
        <f>IF([2]國男團!$M$48=[2]國男團!$O$48,"",([2]國男團!$O$48))</f>
        <v>0</v>
      </c>
      <c r="R34" s="843"/>
      <c r="S34" s="835">
        <v>13</v>
      </c>
      <c r="T34" s="837" t="str">
        <f>VLOOKUP(S34,[3]國男團!$A$43:$F$106,4,0)</f>
        <v>新竹縣</v>
      </c>
      <c r="U34" s="876" t="str">
        <f>VLOOKUP(S34,[3]國男團!$A$43:$F$106,5,0)</f>
        <v>華山國中</v>
      </c>
      <c r="V34" s="877"/>
    </row>
    <row r="35" spans="1:22" ht="10.5" customHeight="1" thickBot="1">
      <c r="A35" s="868"/>
      <c r="B35" s="833"/>
      <c r="C35" s="834"/>
      <c r="D35" s="834"/>
      <c r="E35" s="135"/>
      <c r="F35" s="848" t="s">
        <v>204</v>
      </c>
      <c r="G35" s="849"/>
      <c r="H35" s="380">
        <f>IF([2]國男團!$M$28=[2]國男團!$O$28,"",([2]國男團!$M$28))</f>
        <v>0</v>
      </c>
      <c r="I35" s="138"/>
      <c r="J35" s="142"/>
      <c r="K35" s="145"/>
      <c r="L35" s="77"/>
      <c r="M35" s="77"/>
      <c r="N35" s="84"/>
      <c r="O35" s="84"/>
      <c r="P35" s="405">
        <f>IF([2]國男團!$M$59=[2]國男團!$O$59,"",([2]國男團!$M$59))</f>
        <v>2</v>
      </c>
      <c r="Q35" s="844" t="s">
        <v>1</v>
      </c>
      <c r="R35" s="845"/>
      <c r="S35" s="836"/>
      <c r="T35" s="837"/>
      <c r="U35" s="876"/>
      <c r="V35" s="877"/>
    </row>
    <row r="36" spans="1:22" ht="10.5" customHeight="1" thickBot="1">
      <c r="A36" s="868">
        <v>16</v>
      </c>
      <c r="B36" s="833" t="str">
        <f>VLOOKUP(A36,[1]國男團!$A$2:$G$38,7,0)</f>
        <v>輪空</v>
      </c>
      <c r="C36" s="834"/>
      <c r="D36" s="834"/>
      <c r="E36" s="135"/>
      <c r="F36" s="850"/>
      <c r="G36" s="849"/>
      <c r="H36" s="381">
        <f>IF([2]國男團!$M$28=[2]國男團!$O$28,"",([2]國男團!$O$28))</f>
        <v>3</v>
      </c>
      <c r="I36" s="384">
        <f>[2]國男團!$Y$28</f>
        <v>18</v>
      </c>
      <c r="J36" s="142"/>
      <c r="K36" s="145"/>
      <c r="L36" s="77"/>
      <c r="M36" s="77"/>
      <c r="N36" s="402"/>
      <c r="O36" s="400">
        <f>[2]國男團!$Y$59</f>
        <v>15</v>
      </c>
      <c r="P36" s="404">
        <f>IF([2]國男團!$M$59=[2]國男團!$O$59,"",([2]國男團!$O$59))</f>
        <v>3</v>
      </c>
      <c r="Q36" s="846"/>
      <c r="R36" s="845"/>
      <c r="S36" s="835">
        <v>14</v>
      </c>
      <c r="T36" s="881" t="str">
        <f>VLOOKUP(S36,[3]國男團!$A$43:$F$106,4,0)</f>
        <v>輪空</v>
      </c>
      <c r="U36" s="845"/>
      <c r="V36" s="879" t="s">
        <v>77</v>
      </c>
    </row>
    <row r="37" spans="1:22" ht="10.5" customHeight="1" thickBot="1">
      <c r="A37" s="868"/>
      <c r="B37" s="833"/>
      <c r="C37" s="834"/>
      <c r="D37" s="834"/>
      <c r="E37" s="857" t="s">
        <v>5</v>
      </c>
      <c r="F37" s="386">
        <f>IF([2]國男團!$M$6=[2]國男團!$O$6,"",([2]國男團!$M$6))</f>
        <v>0</v>
      </c>
      <c r="G37" s="382">
        <f>[2]國男團!$Y$6</f>
        <v>17</v>
      </c>
      <c r="H37" s="381"/>
      <c r="I37" s="384"/>
      <c r="J37" s="142"/>
      <c r="K37" s="145"/>
      <c r="L37" s="77"/>
      <c r="M37" s="77"/>
      <c r="N37" s="402"/>
      <c r="O37" s="111"/>
      <c r="P37" s="78"/>
      <c r="Q37" s="405">
        <f>IF([2]國男團!$M$49=[2]國男團!$O$49,"",([2]國男團!$M$49))</f>
        <v>0</v>
      </c>
      <c r="R37" s="842" t="s">
        <v>26</v>
      </c>
      <c r="S37" s="836"/>
      <c r="T37" s="881"/>
      <c r="U37" s="845"/>
      <c r="V37" s="879"/>
    </row>
    <row r="38" spans="1:22" ht="10.5" customHeight="1" thickBot="1">
      <c r="A38" s="868">
        <v>17</v>
      </c>
      <c r="B38" s="833" t="str">
        <f>VLOOKUP(A38,[1]國男團!$A$2:$G$38,7,0)</f>
        <v>新竹市培英國中</v>
      </c>
      <c r="C38" s="834"/>
      <c r="D38" s="834"/>
      <c r="E38" s="860"/>
      <c r="F38" s="387">
        <f>IF([2]國男團!$M$6=[2]國男團!$O$6,"",([2]國男團!$O$6))</f>
        <v>3</v>
      </c>
      <c r="G38" s="143"/>
      <c r="I38" s="135"/>
      <c r="J38" s="142"/>
      <c r="K38" s="145"/>
      <c r="L38" s="77"/>
      <c r="M38" s="78"/>
      <c r="N38" s="405">
        <f>IF([2]國男團!$M$69=[2]國男團!$O$69,"",([2]國男團!$M$69))</f>
        <v>1</v>
      </c>
      <c r="O38" s="844" t="s">
        <v>99</v>
      </c>
      <c r="P38" s="882"/>
      <c r="Q38" s="404">
        <f>IF([2]國男團!$M$49=[2]國男團!$O$49,"",([2]國男團!$O$49))</f>
        <v>3</v>
      </c>
      <c r="R38" s="843"/>
      <c r="S38" s="835">
        <v>15</v>
      </c>
      <c r="T38" s="837" t="str">
        <f>VLOOKUP(S38,[3]國男團!$A$43:$F$106,4,0)</f>
        <v>新北市</v>
      </c>
      <c r="U38" s="876" t="str">
        <f>VLOOKUP(S38,[3]國男團!$A$43:$F$106,5,0)</f>
        <v>三和國中</v>
      </c>
      <c r="V38" s="877"/>
    </row>
    <row r="39" spans="1:22" ht="10.5" customHeight="1" thickBot="1">
      <c r="A39" s="868"/>
      <c r="B39" s="833"/>
      <c r="C39" s="834"/>
      <c r="D39" s="834"/>
      <c r="E39" s="856" t="s">
        <v>258</v>
      </c>
      <c r="F39" s="859"/>
      <c r="G39" s="380">
        <f>IF([2]國男團!$M$22=[2]國男團!$O$22,"",([2]國男團!$M$22))</f>
        <v>0</v>
      </c>
      <c r="H39" s="138"/>
      <c r="I39" s="142"/>
      <c r="J39" s="142"/>
      <c r="K39" s="145"/>
      <c r="L39" s="77"/>
      <c r="M39" s="399">
        <f>[2]國男團!$Y$69</f>
        <v>16</v>
      </c>
      <c r="N39" s="404">
        <f>IF([2]國男團!$M$69=[2]國男團!$O$69,"",([2]國男團!$O$69))</f>
        <v>3</v>
      </c>
      <c r="O39" s="844"/>
      <c r="P39" s="882"/>
      <c r="Q39" s="78"/>
      <c r="R39" s="87"/>
      <c r="S39" s="836"/>
      <c r="T39" s="837"/>
      <c r="U39" s="876"/>
      <c r="V39" s="877"/>
    </row>
    <row r="40" spans="1:22" ht="10.5" customHeight="1" thickBot="1">
      <c r="A40" s="868">
        <v>18</v>
      </c>
      <c r="B40" s="833" t="str">
        <f>VLOOKUP(A40,[1]國男團!$A$2:$G$38,7,0)</f>
        <v>臺北市麗山國中</v>
      </c>
      <c r="C40" s="834"/>
      <c r="D40" s="834"/>
      <c r="E40" s="867"/>
      <c r="F40" s="860"/>
      <c r="G40" s="381">
        <f>IF([2]國男團!$M$22=[2]國男團!$O$22,"",([2]國男團!$O$22))</f>
        <v>3</v>
      </c>
      <c r="H40" s="384">
        <f>[2]國男團!$Y$22</f>
        <v>18</v>
      </c>
      <c r="I40" s="142"/>
      <c r="J40" s="142"/>
      <c r="K40" s="145"/>
      <c r="L40" s="77"/>
      <c r="M40" s="77"/>
      <c r="N40" s="78"/>
      <c r="O40" s="86"/>
      <c r="P40" s="88"/>
      <c r="Q40" s="88"/>
      <c r="R40" s="88"/>
      <c r="S40" s="835">
        <v>16</v>
      </c>
      <c r="T40" s="837" t="str">
        <f>VLOOKUP(S40,[3]國男團!$A$43:$F$106,4,0)</f>
        <v>臺北市</v>
      </c>
      <c r="U40" s="876" t="str">
        <f>VLOOKUP(S40,[3]國男團!$A$43:$F$106,5,0)</f>
        <v>金華國中</v>
      </c>
      <c r="V40" s="837" t="s">
        <v>218</v>
      </c>
    </row>
    <row r="41" spans="1:22" ht="10.5" customHeight="1">
      <c r="A41" s="868"/>
      <c r="B41" s="833"/>
      <c r="C41" s="834"/>
      <c r="D41" s="834"/>
      <c r="E41" s="135"/>
      <c r="H41" s="142"/>
      <c r="I41" s="146"/>
      <c r="J41" s="142"/>
      <c r="K41" s="869"/>
      <c r="L41" s="93"/>
      <c r="M41" s="93"/>
      <c r="N41" s="399">
        <f>S40</f>
        <v>16</v>
      </c>
      <c r="O41" s="78"/>
      <c r="P41" s="78"/>
      <c r="Q41" s="78"/>
      <c r="R41" s="78"/>
      <c r="S41" s="836"/>
      <c r="T41" s="837"/>
      <c r="U41" s="876"/>
      <c r="V41" s="837"/>
    </row>
    <row r="42" spans="1:22" ht="10.5" customHeight="1" thickBot="1">
      <c r="A42" s="868">
        <v>19</v>
      </c>
      <c r="B42" s="833" t="str">
        <f>VLOOKUP(A42,[1]國男團!$A$2:$G$38,7,0)</f>
        <v>臺中市居仁國中</v>
      </c>
      <c r="C42" s="834"/>
      <c r="D42" s="834"/>
      <c r="E42" s="133"/>
      <c r="F42" s="134"/>
      <c r="H42" s="146"/>
      <c r="I42" s="146"/>
      <c r="J42" s="142"/>
      <c r="K42" s="869"/>
      <c r="L42" s="93"/>
      <c r="M42" s="77"/>
      <c r="N42" s="399">
        <f>S42</f>
        <v>17</v>
      </c>
      <c r="O42" s="78"/>
      <c r="P42" s="78"/>
      <c r="Q42" s="78"/>
      <c r="R42" s="78"/>
      <c r="S42" s="835">
        <v>17</v>
      </c>
      <c r="T42" s="837" t="str">
        <f>VLOOKUP(S42,[3]國男團!$A$43:$F$106,4,0)</f>
        <v>高雄市</v>
      </c>
      <c r="U42" s="876" t="str">
        <f>VLOOKUP(S42,[3]國男團!$A$43:$F$106,5,0)</f>
        <v>五福國中</v>
      </c>
      <c r="V42" s="837" t="s">
        <v>218</v>
      </c>
    </row>
    <row r="43" spans="1:22" ht="10.5" customHeight="1" thickBot="1">
      <c r="A43" s="868"/>
      <c r="B43" s="833"/>
      <c r="C43" s="834"/>
      <c r="D43" s="834"/>
      <c r="E43" s="856" t="s">
        <v>259</v>
      </c>
      <c r="F43" s="857"/>
      <c r="G43" s="386">
        <f>IF([2]國男團!$M$23=[2]國男團!$O$23,"",([2]國男團!$M$23))</f>
        <v>3</v>
      </c>
      <c r="H43" s="384">
        <f>[2]國男團!$Y$23</f>
        <v>19</v>
      </c>
      <c r="I43" s="135"/>
      <c r="J43" s="142"/>
      <c r="K43" s="145"/>
      <c r="L43" s="90"/>
      <c r="M43" s="77"/>
      <c r="N43" s="78"/>
      <c r="O43" s="82"/>
      <c r="P43" s="81"/>
      <c r="Q43" s="81"/>
      <c r="R43" s="83"/>
      <c r="S43" s="836"/>
      <c r="T43" s="837"/>
      <c r="U43" s="876"/>
      <c r="V43" s="837"/>
    </row>
    <row r="44" spans="1:22" ht="10.5" customHeight="1" thickBot="1">
      <c r="A44" s="868">
        <v>20</v>
      </c>
      <c r="B44" s="833" t="str">
        <f>VLOOKUP(A44,[1]國男團!$A$2:$G$38,7,0)</f>
        <v>輪空</v>
      </c>
      <c r="C44" s="834"/>
      <c r="D44" s="834"/>
      <c r="E44" s="858"/>
      <c r="F44" s="859"/>
      <c r="G44" s="387">
        <f>IF([2]國男團!$M$23=[2]國男團!$O$23,"",([2]國男團!$O$23))</f>
        <v>1</v>
      </c>
      <c r="I44" s="135"/>
      <c r="J44" s="142"/>
      <c r="K44" s="145"/>
      <c r="L44" s="91"/>
      <c r="M44" s="399">
        <f>[2]國男團!$Y$70</f>
        <v>17</v>
      </c>
      <c r="N44" s="398">
        <f>IF([2]國男團!$M$70=[2]國男團!$O$70,"",([2]國男團!$M$70))</f>
        <v>3</v>
      </c>
      <c r="O44" s="844" t="s">
        <v>219</v>
      </c>
      <c r="P44" s="882"/>
      <c r="Q44" s="78"/>
      <c r="R44" s="87"/>
      <c r="S44" s="835">
        <v>18</v>
      </c>
      <c r="T44" s="837" t="str">
        <f>VLOOKUP(S44,[3]國男團!$A$43:$F$106,4,0)</f>
        <v>嘉義縣</v>
      </c>
      <c r="U44" s="876" t="str">
        <f>VLOOKUP(S44,[3]國男團!$A$43:$F$106,5,0)</f>
        <v>大林國中</v>
      </c>
      <c r="V44" s="877"/>
    </row>
    <row r="45" spans="1:22" ht="10.5" customHeight="1" thickBot="1">
      <c r="A45" s="868"/>
      <c r="B45" s="833"/>
      <c r="C45" s="834"/>
      <c r="D45" s="834"/>
      <c r="E45" s="857" t="s">
        <v>6</v>
      </c>
      <c r="F45" s="380">
        <f>IF([2]國男團!$M$7=[2]國男團!$O$7,"",([2]國男團!$M$7))</f>
        <v>0</v>
      </c>
      <c r="G45" s="141"/>
      <c r="I45" s="135"/>
      <c r="J45" s="142"/>
      <c r="K45" s="145"/>
      <c r="L45" s="91"/>
      <c r="M45" s="79"/>
      <c r="N45" s="401">
        <f>IF([2]國男團!$M$70=[2]國男團!$O$70,"",([2]國男團!$O$70))</f>
        <v>2</v>
      </c>
      <c r="O45" s="846"/>
      <c r="P45" s="882"/>
      <c r="Q45" s="398">
        <f>IF([2]國男團!$M$50=[2]國男團!$O$50,"",([2]國男團!$M$50))</f>
        <v>3</v>
      </c>
      <c r="R45" s="842" t="s">
        <v>27</v>
      </c>
      <c r="S45" s="836"/>
      <c r="T45" s="837"/>
      <c r="U45" s="876"/>
      <c r="V45" s="877"/>
    </row>
    <row r="46" spans="1:22" ht="10.5" customHeight="1" thickBot="1">
      <c r="A46" s="868">
        <v>21</v>
      </c>
      <c r="B46" s="870" t="str">
        <f>VLOOKUP(A46,[1]國男團!$A$2:$G$38,7,0)</f>
        <v>桃園縣楊光國中小</v>
      </c>
      <c r="C46" s="871"/>
      <c r="D46" s="871"/>
      <c r="E46" s="860"/>
      <c r="F46" s="381">
        <f>IF([2]國男團!$M$7=[2]國男團!$O$7,"",([2]國男團!$O$7))</f>
        <v>3</v>
      </c>
      <c r="G46" s="382">
        <f>[2]國男團!$Y$7</f>
        <v>21</v>
      </c>
      <c r="H46" s="388"/>
      <c r="I46" s="384"/>
      <c r="J46" s="142"/>
      <c r="K46" s="145"/>
      <c r="L46" s="91"/>
      <c r="M46" s="77"/>
      <c r="N46" s="402"/>
      <c r="O46" s="111"/>
      <c r="P46" s="79"/>
      <c r="Q46" s="401">
        <f>IF([2]國男團!$M$50=[2]國男團!$O$50,"",([2]國男團!$O$50))</f>
        <v>0</v>
      </c>
      <c r="R46" s="843"/>
      <c r="S46" s="835">
        <v>19</v>
      </c>
      <c r="T46" s="881" t="str">
        <f>VLOOKUP(S46,[3]國男團!$A$43:$F$106,4,0)</f>
        <v>輪空</v>
      </c>
      <c r="U46" s="845"/>
      <c r="V46" s="879" t="s">
        <v>77</v>
      </c>
    </row>
    <row r="47" spans="1:22" ht="10.5" customHeight="1" thickBot="1">
      <c r="A47" s="868"/>
      <c r="B47" s="870"/>
      <c r="C47" s="871"/>
      <c r="D47" s="871"/>
      <c r="E47" s="134"/>
      <c r="F47" s="848" t="s">
        <v>166</v>
      </c>
      <c r="G47" s="849"/>
      <c r="H47" s="386">
        <f>IF([2]國男團!$M$29=[2]國男團!$O$29,"",([2]國男團!$M$29))</f>
        <v>3</v>
      </c>
      <c r="I47" s="384">
        <f>[2]國男團!$Y$29</f>
        <v>19</v>
      </c>
      <c r="J47" s="142"/>
      <c r="K47" s="145"/>
      <c r="L47" s="91"/>
      <c r="M47" s="77"/>
      <c r="N47" s="402"/>
      <c r="O47" s="400">
        <f>[2]國男團!$Y$60</f>
        <v>21</v>
      </c>
      <c r="P47" s="398">
        <f>IF([2]國男團!$M$60=[2]國男團!$O$60,"",([2]國男團!$M$60))</f>
        <v>0</v>
      </c>
      <c r="Q47" s="844" t="s">
        <v>35</v>
      </c>
      <c r="R47" s="845"/>
      <c r="S47" s="836"/>
      <c r="T47" s="881"/>
      <c r="U47" s="845"/>
      <c r="V47" s="879"/>
    </row>
    <row r="48" spans="1:22" ht="10.5" customHeight="1" thickBot="1">
      <c r="A48" s="868">
        <v>22</v>
      </c>
      <c r="B48" s="833" t="str">
        <f>VLOOKUP(A48,[1]國男團!$A$2:$G$38,7,0)</f>
        <v>彰化縣鹿鳴國中</v>
      </c>
      <c r="C48" s="834"/>
      <c r="D48" s="834"/>
      <c r="E48" s="134"/>
      <c r="F48" s="850"/>
      <c r="G48" s="849"/>
      <c r="H48" s="387">
        <f>IF([2]國男團!$M$29=[2]國男團!$O$29,"",([2]國男團!$O$29))</f>
        <v>0</v>
      </c>
      <c r="I48" s="135"/>
      <c r="J48" s="142"/>
      <c r="K48" s="145"/>
      <c r="L48" s="91"/>
      <c r="M48" s="77"/>
      <c r="N48" s="84"/>
      <c r="O48" s="403"/>
      <c r="P48" s="401">
        <f>IF([2]國男團!$M$60=[2]國男團!$O$60,"",([2]國男團!$O$60))</f>
        <v>3</v>
      </c>
      <c r="Q48" s="846"/>
      <c r="R48" s="845"/>
      <c r="S48" s="835">
        <v>20</v>
      </c>
      <c r="T48" s="837" t="str">
        <f>VLOOKUP(S48,[3]國男團!$A$43:$F$106,4,0)</f>
        <v>屏東縣</v>
      </c>
      <c r="U48" s="876" t="str">
        <f>VLOOKUP(S48,[3]國男團!$A$43:$F$106,5,0)</f>
        <v>內埔國中</v>
      </c>
      <c r="V48" s="879"/>
    </row>
    <row r="49" spans="1:22" ht="10.5" customHeight="1" thickBot="1">
      <c r="A49" s="868"/>
      <c r="B49" s="833"/>
      <c r="C49" s="834"/>
      <c r="D49" s="834"/>
      <c r="E49" s="838" t="s">
        <v>251</v>
      </c>
      <c r="F49" s="839"/>
      <c r="G49" s="380">
        <f>IF([2]國男團!$M$15=[2]國男團!$O$15,"",([2]國男團!$M$15))</f>
        <v>0</v>
      </c>
      <c r="H49" s="140"/>
      <c r="I49" s="135"/>
      <c r="J49" s="142"/>
      <c r="K49" s="145"/>
      <c r="L49" s="91"/>
      <c r="M49" s="77"/>
      <c r="N49" s="84"/>
      <c r="O49" s="84"/>
      <c r="P49" s="84"/>
      <c r="Q49" s="405">
        <f>IF([2]國男團!$M$51=[2]國男團!$O$51,"",([2]國男團!$M$51))</f>
        <v>1</v>
      </c>
      <c r="R49" s="842" t="s">
        <v>28</v>
      </c>
      <c r="S49" s="836"/>
      <c r="T49" s="837"/>
      <c r="U49" s="876"/>
      <c r="V49" s="879"/>
    </row>
    <row r="50" spans="1:22" ht="10.5" customHeight="1" thickBot="1">
      <c r="A50" s="868">
        <v>23</v>
      </c>
      <c r="B50" s="833" t="str">
        <f>VLOOKUP(A50,[1]國男團!$A$2:$G$38,7,0)</f>
        <v>宜蘭縣中華國中</v>
      </c>
      <c r="C50" s="834"/>
      <c r="D50" s="834"/>
      <c r="E50" s="840"/>
      <c r="F50" s="841"/>
      <c r="G50" s="381">
        <f>IF([2]國男團!$M$15=[2]國男團!$O$15,"",([2]國男團!$O$15))</f>
        <v>3</v>
      </c>
      <c r="H50" s="382">
        <f>[2]國男團!$Y$15</f>
        <v>23</v>
      </c>
      <c r="I50" s="135"/>
      <c r="J50" s="142"/>
      <c r="K50" s="145"/>
      <c r="L50" s="91"/>
      <c r="M50" s="77"/>
      <c r="N50" s="84"/>
      <c r="O50" s="84"/>
      <c r="P50" s="400">
        <f>[2]國男團!$Y$51</f>
        <v>21</v>
      </c>
      <c r="Q50" s="404">
        <f>IF([2]國男團!$M$51=[2]國男團!$O$51,"",([2]國男團!$O$51))</f>
        <v>3</v>
      </c>
      <c r="R50" s="843"/>
      <c r="S50" s="835">
        <v>21</v>
      </c>
      <c r="T50" s="837" t="str">
        <f>VLOOKUP(S50,[3]國男團!$A$43:$F$106,4,0)</f>
        <v>新竹市</v>
      </c>
      <c r="U50" s="876" t="str">
        <f>VLOOKUP(S50,[3]國男團!$A$43:$F$106,5,0)</f>
        <v>香山高中</v>
      </c>
      <c r="V50" s="879"/>
    </row>
    <row r="51" spans="1:22" ht="10.5" customHeight="1" thickBot="1">
      <c r="A51" s="868"/>
      <c r="B51" s="833"/>
      <c r="C51" s="834"/>
      <c r="D51" s="834"/>
      <c r="E51" s="135"/>
      <c r="G51" s="848" t="s">
        <v>213</v>
      </c>
      <c r="H51" s="849"/>
      <c r="I51" s="386">
        <f>IF([2]國男團!$M$35=[2]國男團!$O$35,"",([2]國男團!$M$35))</f>
        <v>3</v>
      </c>
      <c r="J51" s="384">
        <f>[2]國男團!$Y$35</f>
        <v>19</v>
      </c>
      <c r="K51" s="145"/>
      <c r="L51" s="91"/>
      <c r="M51" s="851"/>
      <c r="N51" s="84"/>
      <c r="O51" s="84"/>
      <c r="P51" s="844" t="s">
        <v>100</v>
      </c>
      <c r="Q51" s="852"/>
      <c r="R51" s="78"/>
      <c r="S51" s="836"/>
      <c r="T51" s="837"/>
      <c r="U51" s="876"/>
      <c r="V51" s="879"/>
    </row>
    <row r="52" spans="1:22" ht="10.5" customHeight="1" thickBot="1">
      <c r="A52" s="865">
        <v>24</v>
      </c>
      <c r="B52" s="833" t="str">
        <f>VLOOKUP(A52,[1]國男團!$A$2:$G$38,7,0)</f>
        <v>高雄市三民國中</v>
      </c>
      <c r="C52" s="834"/>
      <c r="D52" s="834"/>
      <c r="E52" s="142"/>
      <c r="F52" s="142"/>
      <c r="G52" s="850"/>
      <c r="H52" s="849"/>
      <c r="I52" s="387">
        <f>IF([2]國男團!$M$35=[2]國男團!$O$35,"",([2]國男團!$O$35))</f>
        <v>2</v>
      </c>
      <c r="J52" s="135"/>
      <c r="K52" s="145"/>
      <c r="L52" s="91"/>
      <c r="M52" s="851"/>
      <c r="N52" s="84"/>
      <c r="O52" s="405">
        <f>IF([2]國男團!$M$66=[2]國男團!$O$66,"",([2]國男團!$M$66))</f>
        <v>3</v>
      </c>
      <c r="P52" s="844"/>
      <c r="Q52" s="852"/>
      <c r="R52" s="78"/>
      <c r="S52" s="835">
        <v>22</v>
      </c>
      <c r="T52" s="837" t="str">
        <f>VLOOKUP(S52,[3]國男團!$A$43:$F$106,4,0)</f>
        <v>新竹市</v>
      </c>
      <c r="U52" s="876" t="str">
        <f>VLOOKUP(S52,[3]國男團!$A$43:$F$106,5,0)</f>
        <v>培英國中</v>
      </c>
      <c r="V52" s="877"/>
    </row>
    <row r="53" spans="1:22" ht="10.5" customHeight="1" thickBot="1">
      <c r="A53" s="865"/>
      <c r="B53" s="833"/>
      <c r="C53" s="834"/>
      <c r="D53" s="834"/>
      <c r="E53" s="838" t="s">
        <v>252</v>
      </c>
      <c r="F53" s="839"/>
      <c r="G53" s="386">
        <f>IF([2]國男團!$M$16=[2]國男團!$O$16,"",([2]國男團!$M$16))</f>
        <v>3</v>
      </c>
      <c r="H53" s="382">
        <f>[2]國男團!$Y$16</f>
        <v>24</v>
      </c>
      <c r="I53" s="148"/>
      <c r="J53" s="148"/>
      <c r="K53" s="145"/>
      <c r="L53" s="91"/>
      <c r="M53" s="85"/>
      <c r="N53" s="400">
        <f>[2]國男團!$Y$66</f>
        <v>21</v>
      </c>
      <c r="O53" s="404">
        <f>IF([2]國男團!$M$66=[2]國男團!$O$66,"",([2]國男團!$O$66))</f>
        <v>0</v>
      </c>
      <c r="P53" s="400">
        <f>[2]國男團!$Y$52</f>
        <v>23</v>
      </c>
      <c r="Q53" s="398">
        <f>IF([2]國男團!$M$52=[2]國男團!$O$52,"",([2]國男團!$M$52))</f>
        <v>2</v>
      </c>
      <c r="R53" s="842" t="s">
        <v>29</v>
      </c>
      <c r="S53" s="836"/>
      <c r="T53" s="837"/>
      <c r="U53" s="876"/>
      <c r="V53" s="877"/>
    </row>
    <row r="54" spans="1:22" ht="10.5" customHeight="1" thickBot="1">
      <c r="A54" s="865">
        <v>25</v>
      </c>
      <c r="B54" s="833" t="str">
        <f>VLOOKUP(A54,[1]國男團!$A$2:$G$38,7,0)</f>
        <v>新竹市香山高中</v>
      </c>
      <c r="C54" s="834"/>
      <c r="D54" s="834"/>
      <c r="E54" s="840"/>
      <c r="F54" s="841"/>
      <c r="G54" s="387">
        <f>IF([2]國男團!$M$16=[2]國男團!$O$16,"",([2]國男團!$O$16))</f>
        <v>1</v>
      </c>
      <c r="H54" s="143"/>
      <c r="I54" s="142"/>
      <c r="J54" s="148"/>
      <c r="K54" s="145"/>
      <c r="L54" s="91"/>
      <c r="M54" s="85"/>
      <c r="N54" s="84"/>
      <c r="O54" s="78"/>
      <c r="P54" s="405">
        <f>IF([2]國男團!$M$61=[2]國男團!$O$61,"",([2]國男團!$M$61))</f>
        <v>1</v>
      </c>
      <c r="Q54" s="401">
        <f>IF([2]國男團!$M$52=[2]國男團!$O$52,"",([2]國男團!$O$52))</f>
        <v>3</v>
      </c>
      <c r="R54" s="843"/>
      <c r="S54" s="835">
        <v>23</v>
      </c>
      <c r="T54" s="837" t="str">
        <f>VLOOKUP(S54,[3]國男團!$A$43:$F$106,4,0)</f>
        <v>宜蘭縣</v>
      </c>
      <c r="U54" s="876" t="str">
        <f>VLOOKUP(S54,[3]國男團!$A$43:$F$106,5,0)</f>
        <v>國華國中</v>
      </c>
      <c r="V54" s="877"/>
    </row>
    <row r="55" spans="1:22" ht="10.5" customHeight="1" thickBot="1">
      <c r="A55" s="865"/>
      <c r="B55" s="833"/>
      <c r="C55" s="834"/>
      <c r="D55" s="834"/>
      <c r="E55" s="142"/>
      <c r="F55" s="848" t="s">
        <v>197</v>
      </c>
      <c r="G55" s="849"/>
      <c r="H55" s="380">
        <f>IF([2]國男團!$M$30=[2]國男團!$O$30,"",([2]國男團!$M$30))</f>
        <v>0</v>
      </c>
      <c r="I55" s="138"/>
      <c r="J55" s="148"/>
      <c r="K55" s="145"/>
      <c r="L55" s="880" t="s">
        <v>163</v>
      </c>
      <c r="M55" s="85"/>
      <c r="N55" s="84"/>
      <c r="O55" s="399">
        <f>[2]國男團!$Y$61</f>
        <v>24</v>
      </c>
      <c r="P55" s="404">
        <f>IF([2]國男團!$M$61=[2]國男團!$O$61,"",([2]國男團!$O$61))</f>
        <v>3</v>
      </c>
      <c r="Q55" s="844" t="s">
        <v>36</v>
      </c>
      <c r="R55" s="852"/>
      <c r="S55" s="836"/>
      <c r="T55" s="837"/>
      <c r="U55" s="876"/>
      <c r="V55" s="877"/>
    </row>
    <row r="56" spans="1:22" ht="10.5" customHeight="1" thickBot="1">
      <c r="A56" s="865">
        <v>26</v>
      </c>
      <c r="B56" s="833" t="str">
        <f>VLOOKUP(A56,[1]國男團!$A$2:$G$38,7,0)</f>
        <v>臺南市白河國中</v>
      </c>
      <c r="C56" s="834"/>
      <c r="D56" s="834"/>
      <c r="E56" s="138"/>
      <c r="F56" s="850"/>
      <c r="G56" s="849"/>
      <c r="H56" s="381">
        <f>IF([2]國男團!$M$30=[2]國男團!$O$30,"",([2]國男團!$O$30))</f>
        <v>3</v>
      </c>
      <c r="I56" s="384">
        <f>[2]國男團!$Y$30</f>
        <v>27</v>
      </c>
      <c r="J56" s="148"/>
      <c r="K56" s="145"/>
      <c r="L56" s="871"/>
      <c r="M56" s="85"/>
      <c r="N56" s="84"/>
      <c r="O56" s="78"/>
      <c r="P56" s="78"/>
      <c r="Q56" s="843"/>
      <c r="R56" s="864"/>
      <c r="S56" s="835">
        <v>24</v>
      </c>
      <c r="T56" s="837" t="str">
        <f>VLOOKUP(S56,[3]國男團!$A$43:$F$106,4,0)</f>
        <v>雲林縣</v>
      </c>
      <c r="U56" s="876" t="str">
        <f>VLOOKUP(S56,[3]國男團!$A$43:$F$106,5,0)</f>
        <v>正心高中</v>
      </c>
      <c r="V56" s="877"/>
    </row>
    <row r="57" spans="1:22" ht="10.5" customHeight="1" thickBot="1">
      <c r="A57" s="865"/>
      <c r="B57" s="833"/>
      <c r="C57" s="834"/>
      <c r="D57" s="834"/>
      <c r="E57" s="838" t="s">
        <v>253</v>
      </c>
      <c r="F57" s="839"/>
      <c r="G57" s="380">
        <f>IF([2]國男團!$M$17=[2]國男團!$O$17,"",([2]國男團!$M$17))</f>
        <v>1</v>
      </c>
      <c r="H57" s="383"/>
      <c r="I57" s="142"/>
      <c r="J57" s="148"/>
      <c r="K57" s="872" t="s">
        <v>38</v>
      </c>
      <c r="L57" s="799">
        <f>[2]國男團!$Y$73</f>
        <v>32</v>
      </c>
      <c r="M57" s="406">
        <f>IF([2]國男團!$M$73=[2]國男團!$O$73,"",([2]國男團!$M$73))</f>
        <v>1</v>
      </c>
      <c r="N57" s="844" t="s">
        <v>222</v>
      </c>
      <c r="O57" s="852"/>
      <c r="P57" s="399">
        <f>S56</f>
        <v>24</v>
      </c>
      <c r="Q57" s="78"/>
      <c r="R57" s="87"/>
      <c r="S57" s="836"/>
      <c r="T57" s="837"/>
      <c r="U57" s="876"/>
      <c r="V57" s="877"/>
    </row>
    <row r="58" spans="1:22" ht="10.5" customHeight="1" thickBot="1">
      <c r="A58" s="865">
        <v>27</v>
      </c>
      <c r="B58" s="833" t="str">
        <f>VLOOKUP(A58,[1]國男團!$A$2:$G$38,7,0)</f>
        <v>新北市海山高中</v>
      </c>
      <c r="C58" s="834"/>
      <c r="D58" s="834"/>
      <c r="E58" s="840"/>
      <c r="F58" s="841"/>
      <c r="G58" s="381">
        <f>IF([2]國男團!$M$17=[2]國男團!$O$17,"",([2]國男團!$O$17))</f>
        <v>3</v>
      </c>
      <c r="H58" s="384">
        <f>[2]國男團!$Y$17</f>
        <v>27</v>
      </c>
      <c r="I58" s="142"/>
      <c r="J58" s="148"/>
      <c r="K58" s="873"/>
      <c r="L58" s="800"/>
      <c r="M58" s="404">
        <f>IF([2]國男團!$M$73=[2]國男團!$O$73,"",([2]國男團!$O$73))</f>
        <v>3</v>
      </c>
      <c r="N58" s="844"/>
      <c r="O58" s="852"/>
      <c r="P58" s="399">
        <f>S58</f>
        <v>25</v>
      </c>
      <c r="Q58" s="78"/>
      <c r="R58" s="78"/>
      <c r="S58" s="835">
        <v>25</v>
      </c>
      <c r="T58" s="837" t="str">
        <f>VLOOKUP(S58,[3]國男團!$A$43:$F$106,4,0)</f>
        <v>宜蘭縣</v>
      </c>
      <c r="U58" s="876" t="str">
        <f>VLOOKUP(S58,[3]國男團!$A$43:$F$106,5,0)</f>
        <v>中華國中</v>
      </c>
      <c r="V58" s="877"/>
    </row>
    <row r="59" spans="1:22" ht="10.5" customHeight="1" thickBot="1">
      <c r="A59" s="865"/>
      <c r="B59" s="833"/>
      <c r="C59" s="834"/>
      <c r="D59" s="834"/>
      <c r="E59" s="142"/>
      <c r="F59" s="142"/>
      <c r="H59" s="848" t="s">
        <v>214</v>
      </c>
      <c r="I59" s="850"/>
      <c r="J59" s="386">
        <f>IF([2]國男團!$M$38=[2]國男團!$O$38,"",([2]國男團!$M$38))</f>
        <v>0</v>
      </c>
      <c r="K59" s="872">
        <f>[2]國男團!$Y$38</f>
        <v>28</v>
      </c>
      <c r="L59" s="880"/>
      <c r="M59" s="77"/>
      <c r="N59" s="84"/>
      <c r="O59" s="399">
        <f>[2]國男團!$Y$62</f>
        <v>27</v>
      </c>
      <c r="P59" s="398">
        <f>IF([2]國男團!$M$62=[2]國男團!$O$62,"",([2]國男團!$M$62))</f>
        <v>1</v>
      </c>
      <c r="Q59" s="842" t="s">
        <v>126</v>
      </c>
      <c r="R59" s="866"/>
      <c r="S59" s="836"/>
      <c r="T59" s="837"/>
      <c r="U59" s="876"/>
      <c r="V59" s="877"/>
    </row>
    <row r="60" spans="1:22" ht="10.5" customHeight="1" thickBot="1">
      <c r="A60" s="865">
        <v>28</v>
      </c>
      <c r="B60" s="833" t="str">
        <f>VLOOKUP(A60,[1]國男團!$A$2:$G$38,7,0)</f>
        <v>臺南市崑山高中</v>
      </c>
      <c r="C60" s="834"/>
      <c r="D60" s="834"/>
      <c r="E60" s="133"/>
      <c r="F60" s="134"/>
      <c r="H60" s="850"/>
      <c r="I60" s="850"/>
      <c r="J60" s="385">
        <f>IF([2]國男團!$M$38=[2]國男團!$O$38,"",([2]國男團!$O$38))</f>
        <v>3</v>
      </c>
      <c r="K60" s="873"/>
      <c r="L60" s="871"/>
      <c r="M60" s="85"/>
      <c r="N60" s="84"/>
      <c r="O60" s="79"/>
      <c r="P60" s="401">
        <f>IF([2]國男團!$M$62=[2]國男團!$O$62,"",([2]國男團!$O$62))</f>
        <v>3</v>
      </c>
      <c r="Q60" s="844"/>
      <c r="R60" s="852"/>
      <c r="S60" s="835">
        <v>26</v>
      </c>
      <c r="T60" s="837" t="str">
        <f>VLOOKUP(S60,[3]國男團!$A$43:$F$106,4,0)</f>
        <v>桃園縣</v>
      </c>
      <c r="U60" s="876" t="str">
        <f>VLOOKUP(S60,[3]國男團!$A$43:$F$106,5,0)</f>
        <v>楊光國中小</v>
      </c>
      <c r="V60" s="877"/>
    </row>
    <row r="61" spans="1:22" ht="10.5" customHeight="1" thickBot="1">
      <c r="A61" s="865"/>
      <c r="B61" s="833"/>
      <c r="C61" s="834"/>
      <c r="D61" s="834"/>
      <c r="E61" s="838" t="s">
        <v>254</v>
      </c>
      <c r="F61" s="839"/>
      <c r="G61" s="386">
        <f>IF([2]國男團!$M$18=[2]國男團!$O$18,"",([2]國男團!$M$18))</f>
        <v>3</v>
      </c>
      <c r="H61" s="384">
        <f>[2]國男團!$Y$18</f>
        <v>28</v>
      </c>
      <c r="I61" s="142"/>
      <c r="J61" s="148"/>
      <c r="L61" s="85"/>
      <c r="M61" s="85"/>
      <c r="N61" s="84"/>
      <c r="O61" s="78"/>
      <c r="P61" s="84"/>
      <c r="Q61" s="405">
        <f>IF([2]國男團!$M$53=[2]國男團!$O$53,"",([2]國男團!$M$53))</f>
        <v>2</v>
      </c>
      <c r="R61" s="842" t="s">
        <v>30</v>
      </c>
      <c r="S61" s="836"/>
      <c r="T61" s="837"/>
      <c r="U61" s="876"/>
      <c r="V61" s="877"/>
    </row>
    <row r="62" spans="1:22" ht="10.5" customHeight="1" thickBot="1">
      <c r="A62" s="865">
        <v>29</v>
      </c>
      <c r="B62" s="833" t="str">
        <f>VLOOKUP(A62,[1]國男團!$A$2:$G$38,7,0)</f>
        <v>臺北市天母國中</v>
      </c>
      <c r="C62" s="834"/>
      <c r="D62" s="834"/>
      <c r="E62" s="840"/>
      <c r="F62" s="841"/>
      <c r="G62" s="387">
        <f>IF([2]國男團!$M$18=[2]國男團!$O$18,"",([2]國男團!$O$18))</f>
        <v>0</v>
      </c>
      <c r="H62" s="142"/>
      <c r="I62" s="142"/>
      <c r="J62" s="148"/>
      <c r="L62" s="85"/>
      <c r="M62" s="85"/>
      <c r="N62" s="84"/>
      <c r="O62" s="78"/>
      <c r="P62" s="400">
        <f>[2]國男團!$Y$53</f>
        <v>27</v>
      </c>
      <c r="Q62" s="404">
        <f>IF([2]國男團!$M$53=[2]國男團!$O$53,"",([2]國男團!$O$53))</f>
        <v>3</v>
      </c>
      <c r="R62" s="843"/>
      <c r="S62" s="835">
        <v>27</v>
      </c>
      <c r="T62" s="837" t="str">
        <f>VLOOKUP(S62,[3]國男團!$A$43:$F$106,4,0)</f>
        <v>臺北市</v>
      </c>
      <c r="U62" s="876" t="str">
        <f>VLOOKUP(S62,[3]國男團!$A$43:$F$106,5,0)</f>
        <v>天母國中</v>
      </c>
      <c r="V62" s="877"/>
    </row>
    <row r="63" spans="1:22" ht="10.5" customHeight="1" thickBot="1">
      <c r="A63" s="865"/>
      <c r="B63" s="833"/>
      <c r="C63" s="834"/>
      <c r="D63" s="834"/>
      <c r="E63" s="138"/>
      <c r="F63" s="848" t="s">
        <v>215</v>
      </c>
      <c r="G63" s="849"/>
      <c r="H63" s="386">
        <f>IF([2]國男團!$M$31=[2]國男團!$O$31,"",([2]國男團!$M$31))</f>
        <v>3</v>
      </c>
      <c r="I63" s="382">
        <f>[2]國男團!$Y$31</f>
        <v>28</v>
      </c>
      <c r="J63" s="148"/>
      <c r="L63" s="85"/>
      <c r="M63" s="77"/>
      <c r="N63" s="400">
        <f>[2]國男團!$Y$67</f>
        <v>31</v>
      </c>
      <c r="O63" s="398">
        <f>IF([2]國男團!$M$67=[2]國男團!$O$67,"",([2]國男團!$M$67))</f>
        <v>1</v>
      </c>
      <c r="P63" s="844" t="s">
        <v>101</v>
      </c>
      <c r="Q63" s="852"/>
      <c r="R63" s="78"/>
      <c r="S63" s="836"/>
      <c r="T63" s="837"/>
      <c r="U63" s="876"/>
      <c r="V63" s="877"/>
    </row>
    <row r="64" spans="1:22" ht="10.5" customHeight="1" thickBot="1">
      <c r="A64" s="865">
        <v>30</v>
      </c>
      <c r="B64" s="833" t="str">
        <f>VLOOKUP(A64,[1]國男團!$A$2:$G$38,7,0)</f>
        <v>新北市三和國中</v>
      </c>
      <c r="C64" s="834"/>
      <c r="D64" s="834"/>
      <c r="E64" s="134"/>
      <c r="F64" s="850"/>
      <c r="G64" s="849"/>
      <c r="H64" s="387">
        <f>IF([2]國男團!$M$31=[2]國男團!$O$31,"",([2]國男團!$O$31))</f>
        <v>0</v>
      </c>
      <c r="I64" s="143"/>
      <c r="J64" s="148"/>
      <c r="L64" s="85"/>
      <c r="M64" s="77"/>
      <c r="N64" s="403"/>
      <c r="O64" s="401">
        <f>IF([2]國男團!$M$67=[2]國男團!$O$67,"",([2]國男團!$O$67))</f>
        <v>3</v>
      </c>
      <c r="P64" s="844"/>
      <c r="Q64" s="852"/>
      <c r="R64" s="78"/>
      <c r="S64" s="835">
        <v>28</v>
      </c>
      <c r="T64" s="837" t="str">
        <f>VLOOKUP(S64,[3]國男團!$A$43:$F$106,4,0)</f>
        <v>南投縣</v>
      </c>
      <c r="U64" s="876" t="str">
        <f>VLOOKUP(S64,[3]國男團!$A$43:$F$106,5,0)</f>
        <v>南投國中</v>
      </c>
      <c r="V64" s="877"/>
    </row>
    <row r="65" spans="1:22" ht="10.5" customHeight="1" thickBot="1">
      <c r="A65" s="865"/>
      <c r="B65" s="833"/>
      <c r="C65" s="834"/>
      <c r="D65" s="834"/>
      <c r="E65" s="838" t="s">
        <v>255</v>
      </c>
      <c r="F65" s="839"/>
      <c r="G65" s="380">
        <f>IF([2]國男團!$M$19=[2]國男團!$O$19,"",([2]國男團!$M$19))</f>
        <v>3</v>
      </c>
      <c r="H65" s="141"/>
      <c r="I65" s="148"/>
      <c r="J65" s="148"/>
      <c r="L65" s="85"/>
      <c r="M65" s="77"/>
      <c r="N65" s="84"/>
      <c r="O65" s="84"/>
      <c r="P65" s="400">
        <f>[2]國男團!$Y$54</f>
        <v>29</v>
      </c>
      <c r="Q65" s="398">
        <f>IF([2]國男團!$M$54=[2]國男團!$O$54,"",([2]國男團!$M$54))</f>
        <v>1</v>
      </c>
      <c r="R65" s="842" t="s">
        <v>31</v>
      </c>
      <c r="S65" s="836"/>
      <c r="T65" s="837"/>
      <c r="U65" s="876"/>
      <c r="V65" s="877"/>
    </row>
    <row r="66" spans="1:22" ht="10.5" customHeight="1" thickBot="1">
      <c r="A66" s="865">
        <v>31</v>
      </c>
      <c r="B66" s="833" t="str">
        <f>VLOOKUP(A66,[1]國男團!$A$2:$G$38,7,0)</f>
        <v>雲林縣東和國中</v>
      </c>
      <c r="C66" s="834"/>
      <c r="D66" s="834"/>
      <c r="E66" s="840"/>
      <c r="F66" s="841"/>
      <c r="G66" s="381">
        <f>IF([2]國男團!$M$19=[2]國男團!$O$19,"",([2]國男團!$O$19))</f>
        <v>0</v>
      </c>
      <c r="H66" s="382">
        <f>[2]國男團!$Y$19</f>
        <v>30</v>
      </c>
      <c r="I66" s="148"/>
      <c r="J66" s="148"/>
      <c r="L66" s="85"/>
      <c r="M66" s="77"/>
      <c r="N66" s="84"/>
      <c r="O66" s="84"/>
      <c r="P66" s="403"/>
      <c r="Q66" s="401">
        <f>IF([2]國男團!$M$54=[2]國男團!$O$54,"",([2]國男團!$O$54))</f>
        <v>3</v>
      </c>
      <c r="R66" s="843"/>
      <c r="S66" s="835">
        <v>29</v>
      </c>
      <c r="T66" s="837" t="str">
        <f>VLOOKUP(S66,[3]國男團!$A$43:$F$106,4,0)</f>
        <v>彰化縣</v>
      </c>
      <c r="U66" s="876" t="str">
        <f>VLOOKUP(S66,[3]國男團!$A$43:$F$106,5,0)</f>
        <v>鹿鳴國中</v>
      </c>
      <c r="V66" s="879"/>
    </row>
    <row r="67" spans="1:22" ht="10.5" customHeight="1" thickBot="1">
      <c r="A67" s="865"/>
      <c r="B67" s="833"/>
      <c r="C67" s="834"/>
      <c r="D67" s="834"/>
      <c r="E67" s="142"/>
      <c r="F67" s="142"/>
      <c r="G67" s="848" t="s">
        <v>216</v>
      </c>
      <c r="H67" s="874"/>
      <c r="I67" s="380">
        <f>IF([2]國男團!$M$36=[2]國男團!$O$36,"",([2]國男團!$M$36))</f>
        <v>3</v>
      </c>
      <c r="J67" s="138"/>
      <c r="L67" s="85"/>
      <c r="M67" s="77"/>
      <c r="N67" s="84"/>
      <c r="O67" s="84"/>
      <c r="P67" s="405">
        <f>IF([2]國男團!$M$63=[2]國男團!$O$63,"",([2]國男團!$M$63))</f>
        <v>0</v>
      </c>
      <c r="Q67" s="844" t="s">
        <v>125</v>
      </c>
      <c r="R67" s="845"/>
      <c r="S67" s="836"/>
      <c r="T67" s="837"/>
      <c r="U67" s="876"/>
      <c r="V67" s="879"/>
    </row>
    <row r="68" spans="1:22" ht="10.5" customHeight="1" thickBot="1">
      <c r="A68" s="868">
        <v>32</v>
      </c>
      <c r="B68" s="833" t="str">
        <f>VLOOKUP(A68,[1]國男團!$A$2:$G$38,7,0)</f>
        <v>嘉義縣大林國中</v>
      </c>
      <c r="C68" s="834"/>
      <c r="D68" s="834"/>
      <c r="E68" s="135"/>
      <c r="G68" s="875"/>
      <c r="H68" s="874"/>
      <c r="I68" s="385">
        <f>IF([2]國男團!$M$36=[2]國男團!$O$36,"",([2]國男團!$O$36))</f>
        <v>2</v>
      </c>
      <c r="J68" s="384">
        <f>[2]國男團!$Y$36</f>
        <v>28</v>
      </c>
      <c r="K68" s="147"/>
      <c r="L68" s="85"/>
      <c r="M68" s="77"/>
      <c r="N68" s="402"/>
      <c r="O68" s="400">
        <f>[2]國男團!$Y$63</f>
        <v>31</v>
      </c>
      <c r="P68" s="404">
        <f>IF([2]國男團!$M$63=[2]國男團!$O$63,"",([2]國男團!$O$63))</f>
        <v>3</v>
      </c>
      <c r="Q68" s="846"/>
      <c r="R68" s="845"/>
      <c r="S68" s="835">
        <v>30</v>
      </c>
      <c r="T68" s="837" t="str">
        <f>VLOOKUP(S68,[3]國男團!$A$43:$F$106,4,0)</f>
        <v>彰化縣</v>
      </c>
      <c r="U68" s="876" t="str">
        <f>VLOOKUP(S68,[3]國男團!$A$43:$F$106,5,0)</f>
        <v>彰德國中</v>
      </c>
      <c r="V68" s="879"/>
    </row>
    <row r="69" spans="1:22" ht="10.5" customHeight="1" thickBot="1">
      <c r="A69" s="868"/>
      <c r="B69" s="833"/>
      <c r="C69" s="834"/>
      <c r="D69" s="834"/>
      <c r="E69" s="838" t="s">
        <v>256</v>
      </c>
      <c r="F69" s="839"/>
      <c r="G69" s="386">
        <f>IF([2]國男團!$M$20=[2]國男團!$O$20,"",([2]國男團!$M$20))</f>
        <v>0</v>
      </c>
      <c r="H69" s="382">
        <f>[2]國男團!$Y$20</f>
        <v>33</v>
      </c>
      <c r="I69" s="148"/>
      <c r="J69" s="142"/>
      <c r="K69" s="147"/>
      <c r="L69" s="85"/>
      <c r="M69" s="77"/>
      <c r="N69" s="402"/>
      <c r="O69" s="204"/>
      <c r="P69" s="78"/>
      <c r="Q69" s="405">
        <f>IF([2]國男團!$M$55=[2]國男團!$O$55,"",([2]國男團!$M$55))</f>
        <v>0</v>
      </c>
      <c r="R69" s="842" t="s">
        <v>0</v>
      </c>
      <c r="S69" s="836"/>
      <c r="T69" s="837"/>
      <c r="U69" s="876"/>
      <c r="V69" s="879"/>
    </row>
    <row r="70" spans="1:22" ht="10.5" customHeight="1" thickBot="1">
      <c r="A70" s="868">
        <v>33</v>
      </c>
      <c r="B70" s="833" t="str">
        <f>VLOOKUP(A70,[1]國男團!$A$2:$G$38,7,0)</f>
        <v>臺中市東山高中</v>
      </c>
      <c r="C70" s="834"/>
      <c r="D70" s="834"/>
      <c r="E70" s="840"/>
      <c r="F70" s="841"/>
      <c r="G70" s="387">
        <f>IF([2]國男團!$M$20=[2]國男團!$O$20,"",([2]國男團!$O$20))</f>
        <v>3</v>
      </c>
      <c r="H70" s="143"/>
      <c r="I70" s="149"/>
      <c r="J70" s="150"/>
      <c r="K70" s="151"/>
      <c r="M70" s="78"/>
      <c r="N70" s="405">
        <f>IF([2]國男團!$M$71=[2]國男團!$O$71,"",([2]國男團!$M$71))</f>
        <v>1</v>
      </c>
      <c r="O70" s="844" t="s">
        <v>220</v>
      </c>
      <c r="P70" s="882"/>
      <c r="Q70" s="404">
        <f>IF([2]國男團!$M$55=[2]國男團!$O$55,"",([2]國男團!$O$55))</f>
        <v>3</v>
      </c>
      <c r="R70" s="843"/>
      <c r="S70" s="835">
        <v>31</v>
      </c>
      <c r="T70" s="837" t="str">
        <f>VLOOKUP(S70,[3]國男團!$A$43:$F$106,4,0)</f>
        <v>臺南市</v>
      </c>
      <c r="U70" s="876" t="str">
        <f>VLOOKUP(S70,[3]國男團!$A$43:$F$106,5,0)</f>
        <v>白河國中</v>
      </c>
      <c r="V70" s="879"/>
    </row>
    <row r="71" spans="1:22" ht="10.5" customHeight="1" thickBot="1">
      <c r="A71" s="868"/>
      <c r="B71" s="833"/>
      <c r="C71" s="834"/>
      <c r="D71" s="834"/>
      <c r="E71" s="135"/>
      <c r="F71" s="848" t="s">
        <v>217</v>
      </c>
      <c r="G71" s="849"/>
      <c r="H71" s="380">
        <f>IF([2]國男團!$M$32=[2]國男團!$O$32,"",([2]國男團!$M$32))</f>
        <v>1</v>
      </c>
      <c r="I71" s="138"/>
      <c r="J71" s="152"/>
      <c r="K71" s="153"/>
      <c r="M71" s="399">
        <f>[2]國男團!$Y$71</f>
        <v>32</v>
      </c>
      <c r="N71" s="404">
        <f>IF([2]國男團!$M$71=[2]國男團!$O$71,"",([2]國男團!$O$71))</f>
        <v>3</v>
      </c>
      <c r="O71" s="883"/>
      <c r="P71" s="882"/>
      <c r="Q71" s="78"/>
      <c r="R71" s="87"/>
      <c r="S71" s="836"/>
      <c r="T71" s="837"/>
      <c r="U71" s="876"/>
      <c r="V71" s="879"/>
    </row>
    <row r="72" spans="1:22" ht="10.5" customHeight="1" thickBot="1">
      <c r="A72" s="868">
        <v>34</v>
      </c>
      <c r="B72" s="833" t="str">
        <f>VLOOKUP(A72,[1]國男團!$A$2:$G$38,7,0)</f>
        <v>新竹縣華山國中</v>
      </c>
      <c r="C72" s="834"/>
      <c r="D72" s="834"/>
      <c r="E72" s="135"/>
      <c r="F72" s="850"/>
      <c r="G72" s="849"/>
      <c r="H72" s="381">
        <f>IF([2]國男團!$M$32=[2]國男團!$O$32,"",([2]國男團!$O$32))</f>
        <v>3</v>
      </c>
      <c r="I72" s="384">
        <f>[2]國男團!$Y$32</f>
        <v>36</v>
      </c>
      <c r="J72" s="152"/>
      <c r="K72" s="153"/>
      <c r="M72" s="77"/>
      <c r="N72" s="78"/>
      <c r="O72" s="86"/>
      <c r="P72" s="88"/>
      <c r="Q72" s="88"/>
      <c r="R72" s="88"/>
      <c r="S72" s="835">
        <v>32</v>
      </c>
      <c r="T72" s="837" t="str">
        <f>VLOOKUP(S72,[3]國男團!$A$43:$F$106,4,0)</f>
        <v>新北市</v>
      </c>
      <c r="U72" s="876" t="str">
        <f>VLOOKUP(S72,[3]國男團!$A$43:$F$106,5,0)</f>
        <v>海山高中</v>
      </c>
      <c r="V72" s="837" t="s">
        <v>378</v>
      </c>
    </row>
    <row r="73" spans="1:22" ht="10.5" customHeight="1" thickBot="1">
      <c r="A73" s="868"/>
      <c r="B73" s="833"/>
      <c r="C73" s="834"/>
      <c r="D73" s="834"/>
      <c r="E73" s="857" t="s">
        <v>7</v>
      </c>
      <c r="F73" s="386">
        <f>IF([2]國男團!$M$8=[2]國男團!$O$8,"",([2]國男團!$M$8))</f>
        <v>3</v>
      </c>
      <c r="G73" s="382">
        <f>[2]國男團!$Y$8</f>
        <v>34</v>
      </c>
      <c r="H73" s="381"/>
      <c r="I73" s="384"/>
      <c r="J73" s="152"/>
      <c r="K73" s="153"/>
      <c r="M73" s="93"/>
      <c r="N73" s="399">
        <f>S72</f>
        <v>32</v>
      </c>
      <c r="O73" s="78"/>
      <c r="P73" s="78"/>
      <c r="Q73" s="78"/>
      <c r="R73" s="78"/>
      <c r="S73" s="836"/>
      <c r="T73" s="837"/>
      <c r="U73" s="876"/>
      <c r="V73" s="837"/>
    </row>
    <row r="74" spans="1:22" ht="10.5" customHeight="1" thickBot="1">
      <c r="A74" s="868">
        <v>35</v>
      </c>
      <c r="B74" s="833" t="str">
        <f>VLOOKUP(A74,[1]國男團!$A$2:$G$38,7,0)</f>
        <v>彰化縣彰德國中</v>
      </c>
      <c r="C74" s="834"/>
      <c r="D74" s="834"/>
      <c r="E74" s="860"/>
      <c r="F74" s="387">
        <f>IF([2]國男團!$M$8=[2]國男團!$O$8,"",([2]國男團!$O$8))</f>
        <v>0</v>
      </c>
      <c r="G74" s="143"/>
      <c r="H74" s="142"/>
      <c r="I74" s="144"/>
      <c r="J74" s="150"/>
      <c r="K74" s="151"/>
    </row>
    <row r="75" spans="1:22" ht="10.5" customHeight="1" thickBot="1">
      <c r="A75" s="868"/>
      <c r="B75" s="833"/>
      <c r="C75" s="834"/>
      <c r="D75" s="834"/>
      <c r="E75" s="858" t="s">
        <v>18</v>
      </c>
      <c r="F75" s="859"/>
      <c r="G75" s="380">
        <f>IF([2]國男團!$M$24=[2]國男團!$O$24,"",([2]國男團!$M$24))</f>
        <v>0</v>
      </c>
      <c r="H75" s="383"/>
      <c r="I75" s="142"/>
      <c r="J75" s="154"/>
      <c r="K75" s="147"/>
    </row>
    <row r="76" spans="1:22" ht="10.5" customHeight="1" thickBot="1">
      <c r="A76" s="868">
        <v>36</v>
      </c>
      <c r="B76" s="833" t="str">
        <f>VLOOKUP(A76,[1]國男團!$A$2:$G$38,7,0)</f>
        <v>高雄市五福國中</v>
      </c>
      <c r="C76" s="834"/>
      <c r="D76" s="834"/>
      <c r="E76" s="867"/>
      <c r="F76" s="860"/>
      <c r="G76" s="381">
        <f>IF([2]國男團!$M$24=[2]國男團!$O$24,"",([2]國男團!$O$24))</f>
        <v>3</v>
      </c>
      <c r="H76" s="384">
        <f>[2]國男團!$Y$24</f>
        <v>36</v>
      </c>
      <c r="I76" s="142"/>
      <c r="J76" s="154"/>
      <c r="K76" s="147"/>
    </row>
    <row r="77" spans="1:22" ht="10.5" customHeight="1">
      <c r="A77" s="868"/>
      <c r="B77" s="833"/>
      <c r="C77" s="834"/>
      <c r="D77" s="834"/>
      <c r="E77" s="135"/>
      <c r="I77" s="135"/>
      <c r="J77" s="135"/>
    </row>
  </sheetData>
  <mergeCells count="279">
    <mergeCell ref="O12:P13"/>
    <mergeCell ref="O38:P39"/>
    <mergeCell ref="O44:P45"/>
    <mergeCell ref="O70:P71"/>
    <mergeCell ref="U70:U71"/>
    <mergeCell ref="V70:V71"/>
    <mergeCell ref="U72:U73"/>
    <mergeCell ref="V72:V73"/>
    <mergeCell ref="U68:U69"/>
    <mergeCell ref="V68:V69"/>
    <mergeCell ref="U64:U65"/>
    <mergeCell ref="V64:V65"/>
    <mergeCell ref="U66:U67"/>
    <mergeCell ref="V66:V67"/>
    <mergeCell ref="T38:T39"/>
    <mergeCell ref="U44:U45"/>
    <mergeCell ref="U58:U59"/>
    <mergeCell ref="V58:V59"/>
    <mergeCell ref="U60:U61"/>
    <mergeCell ref="V60:V61"/>
    <mergeCell ref="U62:U63"/>
    <mergeCell ref="V62:V63"/>
    <mergeCell ref="V48:V49"/>
    <mergeCell ref="U50:U51"/>
    <mergeCell ref="L59:L60"/>
    <mergeCell ref="U56:U57"/>
    <mergeCell ref="V56:V57"/>
    <mergeCell ref="S56:S57"/>
    <mergeCell ref="T56:T57"/>
    <mergeCell ref="V22:V23"/>
    <mergeCell ref="U24:U25"/>
    <mergeCell ref="V24:V25"/>
    <mergeCell ref="U26:U27"/>
    <mergeCell ref="V26:V27"/>
    <mergeCell ref="V28:V29"/>
    <mergeCell ref="U52:U53"/>
    <mergeCell ref="V52:V53"/>
    <mergeCell ref="U54:U55"/>
    <mergeCell ref="V54:V55"/>
    <mergeCell ref="U30:U31"/>
    <mergeCell ref="V30:V31"/>
    <mergeCell ref="V40:V41"/>
    <mergeCell ref="U42:U43"/>
    <mergeCell ref="V42:V43"/>
    <mergeCell ref="T36:U37"/>
    <mergeCell ref="T46:U47"/>
    <mergeCell ref="V46:V47"/>
    <mergeCell ref="U48:U49"/>
    <mergeCell ref="V50:V51"/>
    <mergeCell ref="U40:U41"/>
    <mergeCell ref="T48:T49"/>
    <mergeCell ref="U10:U11"/>
    <mergeCell ref="U18:U19"/>
    <mergeCell ref="U28:U29"/>
    <mergeCell ref="L55:L56"/>
    <mergeCell ref="L27:L28"/>
    <mergeCell ref="V10:V11"/>
    <mergeCell ref="U12:U13"/>
    <mergeCell ref="V12:V13"/>
    <mergeCell ref="U14:U15"/>
    <mergeCell ref="V14:V15"/>
    <mergeCell ref="U16:U17"/>
    <mergeCell ref="V16:V17"/>
    <mergeCell ref="V18:V19"/>
    <mergeCell ref="U32:U33"/>
    <mergeCell ref="V32:V33"/>
    <mergeCell ref="V44:V45"/>
    <mergeCell ref="U34:U35"/>
    <mergeCell ref="V34:V35"/>
    <mergeCell ref="V36:V37"/>
    <mergeCell ref="U38:U39"/>
    <mergeCell ref="V38:V39"/>
    <mergeCell ref="U20:U21"/>
    <mergeCell ref="V20:V21"/>
    <mergeCell ref="U22:U23"/>
    <mergeCell ref="L3:T3"/>
    <mergeCell ref="L4:T4"/>
    <mergeCell ref="A3:K3"/>
    <mergeCell ref="A4:K4"/>
    <mergeCell ref="E73:E74"/>
    <mergeCell ref="A74:A75"/>
    <mergeCell ref="B74:D75"/>
    <mergeCell ref="E75:F76"/>
    <mergeCell ref="A76:A77"/>
    <mergeCell ref="B76:D77"/>
    <mergeCell ref="F47:G48"/>
    <mergeCell ref="F11:G12"/>
    <mergeCell ref="G15:H16"/>
    <mergeCell ref="F55:G56"/>
    <mergeCell ref="K21:K22"/>
    <mergeCell ref="K57:K58"/>
    <mergeCell ref="G51:H52"/>
    <mergeCell ref="K23:K24"/>
    <mergeCell ref="E17:F18"/>
    <mergeCell ref="Q67:R68"/>
    <mergeCell ref="A68:A69"/>
    <mergeCell ref="S64:S65"/>
    <mergeCell ref="T64:T65"/>
    <mergeCell ref="E65:F66"/>
    <mergeCell ref="R65:R66"/>
    <mergeCell ref="A66:A67"/>
    <mergeCell ref="B66:D67"/>
    <mergeCell ref="S66:S67"/>
    <mergeCell ref="T66:T67"/>
    <mergeCell ref="G67:H68"/>
    <mergeCell ref="B68:D69"/>
    <mergeCell ref="S68:S69"/>
    <mergeCell ref="T68:T69"/>
    <mergeCell ref="E69:F70"/>
    <mergeCell ref="R69:R70"/>
    <mergeCell ref="A70:A71"/>
    <mergeCell ref="B70:D71"/>
    <mergeCell ref="S70:S71"/>
    <mergeCell ref="T70:T71"/>
    <mergeCell ref="F71:G72"/>
    <mergeCell ref="A72:A73"/>
    <mergeCell ref="B72:D73"/>
    <mergeCell ref="S72:S73"/>
    <mergeCell ref="T72:T73"/>
    <mergeCell ref="E57:F58"/>
    <mergeCell ref="L57:L58"/>
    <mergeCell ref="N57:O58"/>
    <mergeCell ref="A58:A59"/>
    <mergeCell ref="B58:D59"/>
    <mergeCell ref="S58:S59"/>
    <mergeCell ref="T58:T59"/>
    <mergeCell ref="H59:I60"/>
    <mergeCell ref="K59:K60"/>
    <mergeCell ref="Q59:R60"/>
    <mergeCell ref="A60:A61"/>
    <mergeCell ref="B60:D61"/>
    <mergeCell ref="S60:S61"/>
    <mergeCell ref="T60:T61"/>
    <mergeCell ref="E61:F62"/>
    <mergeCell ref="R61:R62"/>
    <mergeCell ref="A62:A63"/>
    <mergeCell ref="B62:D63"/>
    <mergeCell ref="S62:S63"/>
    <mergeCell ref="T62:T63"/>
    <mergeCell ref="F63:G64"/>
    <mergeCell ref="P63:Q64"/>
    <mergeCell ref="A64:A65"/>
    <mergeCell ref="B64:D65"/>
    <mergeCell ref="E49:F50"/>
    <mergeCell ref="R49:R50"/>
    <mergeCell ref="A50:A51"/>
    <mergeCell ref="B50:D51"/>
    <mergeCell ref="S50:S51"/>
    <mergeCell ref="T50:T51"/>
    <mergeCell ref="M51:M52"/>
    <mergeCell ref="P51:Q52"/>
    <mergeCell ref="A52:A53"/>
    <mergeCell ref="B52:D53"/>
    <mergeCell ref="S52:S53"/>
    <mergeCell ref="A48:A49"/>
    <mergeCell ref="B48:D49"/>
    <mergeCell ref="S48:S49"/>
    <mergeCell ref="T52:T53"/>
    <mergeCell ref="E53:F54"/>
    <mergeCell ref="R53:R54"/>
    <mergeCell ref="A54:A55"/>
    <mergeCell ref="B54:D55"/>
    <mergeCell ref="S54:S55"/>
    <mergeCell ref="T54:T55"/>
    <mergeCell ref="Q55:R56"/>
    <mergeCell ref="A56:A57"/>
    <mergeCell ref="B56:D57"/>
    <mergeCell ref="T40:T41"/>
    <mergeCell ref="K41:K42"/>
    <mergeCell ref="A42:A43"/>
    <mergeCell ref="B42:D43"/>
    <mergeCell ref="S42:S43"/>
    <mergeCell ref="T42:T43"/>
    <mergeCell ref="E43:F44"/>
    <mergeCell ref="A44:A45"/>
    <mergeCell ref="B44:D45"/>
    <mergeCell ref="S44:S45"/>
    <mergeCell ref="T44:T45"/>
    <mergeCell ref="E45:E46"/>
    <mergeCell ref="R45:R46"/>
    <mergeCell ref="A46:A47"/>
    <mergeCell ref="B46:D47"/>
    <mergeCell ref="S46:S47"/>
    <mergeCell ref="Q47:R48"/>
    <mergeCell ref="S36:S37"/>
    <mergeCell ref="E37:E38"/>
    <mergeCell ref="R37:R38"/>
    <mergeCell ref="A38:A39"/>
    <mergeCell ref="B38:D39"/>
    <mergeCell ref="S38:S39"/>
    <mergeCell ref="B36:D37"/>
    <mergeCell ref="F35:G36"/>
    <mergeCell ref="E39:F40"/>
    <mergeCell ref="A40:A41"/>
    <mergeCell ref="B40:D41"/>
    <mergeCell ref="S40:S41"/>
    <mergeCell ref="A28:A29"/>
    <mergeCell ref="B28:D29"/>
    <mergeCell ref="S28:S29"/>
    <mergeCell ref="T28:T29"/>
    <mergeCell ref="E29:F30"/>
    <mergeCell ref="R29:R30"/>
    <mergeCell ref="A30:A31"/>
    <mergeCell ref="B30:D31"/>
    <mergeCell ref="S30:S31"/>
    <mergeCell ref="T30:T31"/>
    <mergeCell ref="G31:H32"/>
    <mergeCell ref="P31:Q32"/>
    <mergeCell ref="A32:A33"/>
    <mergeCell ref="B32:D33"/>
    <mergeCell ref="S32:S33"/>
    <mergeCell ref="T32:T33"/>
    <mergeCell ref="E33:F34"/>
    <mergeCell ref="R33:R34"/>
    <mergeCell ref="A34:A35"/>
    <mergeCell ref="B34:D35"/>
    <mergeCell ref="S34:S35"/>
    <mergeCell ref="T34:T35"/>
    <mergeCell ref="Q35:R36"/>
    <mergeCell ref="A36:A37"/>
    <mergeCell ref="B20:D21"/>
    <mergeCell ref="S20:S21"/>
    <mergeCell ref="T20:T21"/>
    <mergeCell ref="E21:F22"/>
    <mergeCell ref="R21:R22"/>
    <mergeCell ref="A22:A23"/>
    <mergeCell ref="B22:D23"/>
    <mergeCell ref="S22:S23"/>
    <mergeCell ref="T22:T23"/>
    <mergeCell ref="H23:I24"/>
    <mergeCell ref="Q23:R24"/>
    <mergeCell ref="A24:A25"/>
    <mergeCell ref="B24:D25"/>
    <mergeCell ref="S24:S25"/>
    <mergeCell ref="T24:T25"/>
    <mergeCell ref="E25:F26"/>
    <mergeCell ref="L25:L26"/>
    <mergeCell ref="N25:O26"/>
    <mergeCell ref="A26:A27"/>
    <mergeCell ref="B26:D27"/>
    <mergeCell ref="S26:S27"/>
    <mergeCell ref="T26:T27"/>
    <mergeCell ref="F27:G28"/>
    <mergeCell ref="Q27:R28"/>
    <mergeCell ref="A1:T2"/>
    <mergeCell ref="A6:A7"/>
    <mergeCell ref="B6:D7"/>
    <mergeCell ref="E7:F8"/>
    <mergeCell ref="A8:A9"/>
    <mergeCell ref="B8:D9"/>
    <mergeCell ref="E9:E10"/>
    <mergeCell ref="A10:A11"/>
    <mergeCell ref="B10:D11"/>
    <mergeCell ref="S10:S11"/>
    <mergeCell ref="T10:T11"/>
    <mergeCell ref="A12:A13"/>
    <mergeCell ref="B12:D13"/>
    <mergeCell ref="S12:S13"/>
    <mergeCell ref="T12:T13"/>
    <mergeCell ref="E13:F14"/>
    <mergeCell ref="R13:R14"/>
    <mergeCell ref="A14:A15"/>
    <mergeCell ref="B14:D15"/>
    <mergeCell ref="S14:S15"/>
    <mergeCell ref="T14:T15"/>
    <mergeCell ref="Q15:R16"/>
    <mergeCell ref="A16:A17"/>
    <mergeCell ref="B16:D17"/>
    <mergeCell ref="S16:S17"/>
    <mergeCell ref="T16:T17"/>
    <mergeCell ref="R17:R18"/>
    <mergeCell ref="A18:A19"/>
    <mergeCell ref="B18:D19"/>
    <mergeCell ref="S18:S19"/>
    <mergeCell ref="T18:T19"/>
    <mergeCell ref="F19:G20"/>
    <mergeCell ref="M19:M20"/>
    <mergeCell ref="P19:Q20"/>
    <mergeCell ref="A20:A21"/>
  </mergeCells>
  <phoneticPr fontId="2" type="noConversion"/>
  <printOptions horizontalCentered="1"/>
  <pageMargins left="0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5">
    <tabColor theme="5" tint="0.39997558519241921"/>
  </sheetPr>
  <dimension ref="A1:T61"/>
  <sheetViews>
    <sheetView showGridLines="0" zoomScaleNormal="100" workbookViewId="0">
      <selection activeCell="X18" sqref="X18"/>
    </sheetView>
  </sheetViews>
  <sheetFormatPr defaultRowHeight="16.5"/>
  <cols>
    <col min="1" max="1" width="3.625" style="113" customWidth="1"/>
    <col min="2" max="2" width="18.625" style="128" customWidth="1"/>
    <col min="3" max="3" width="6.875" style="23" customWidth="1"/>
    <col min="4" max="6" width="4.625" style="23" customWidth="1"/>
    <col min="7" max="7" width="2.75" style="125" customWidth="1"/>
    <col min="8" max="10" width="2.125" style="125" customWidth="1"/>
    <col min="11" max="11" width="1.75" style="125" customWidth="1"/>
    <col min="12" max="12" width="2.625" style="29" customWidth="1"/>
    <col min="13" max="17" width="5.125" style="27" customWidth="1"/>
    <col min="18" max="18" width="3.625" style="1" customWidth="1"/>
    <col min="19" max="19" width="8.625" style="1" customWidth="1"/>
    <col min="20" max="20" width="10.625" style="30" customWidth="1"/>
  </cols>
  <sheetData>
    <row r="1" spans="1:20" ht="26.25" customHeight="1">
      <c r="A1" s="770" t="s">
        <v>69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</row>
    <row r="2" spans="1:20" ht="15.75" customHeight="1">
      <c r="A2" s="11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0" ht="20.100000000000001" customHeight="1">
      <c r="A3" s="782" t="s">
        <v>3</v>
      </c>
      <c r="B3" s="771"/>
      <c r="C3" s="771"/>
      <c r="D3" s="771"/>
      <c r="E3" s="771"/>
      <c r="F3" s="771"/>
      <c r="G3" s="771"/>
      <c r="H3" s="771"/>
      <c r="I3" s="771"/>
      <c r="J3" s="782" t="s">
        <v>39</v>
      </c>
      <c r="K3" s="771"/>
      <c r="L3" s="771"/>
      <c r="M3" s="771"/>
      <c r="N3" s="771"/>
      <c r="O3" s="771"/>
      <c r="P3" s="771"/>
      <c r="Q3" s="771"/>
      <c r="R3" s="771"/>
      <c r="S3" s="771"/>
      <c r="T3" s="771"/>
    </row>
    <row r="4" spans="1:20" ht="20.100000000000001" customHeight="1">
      <c r="A4" s="782" t="s">
        <v>319</v>
      </c>
      <c r="B4" s="771"/>
      <c r="C4" s="771"/>
      <c r="D4" s="771"/>
      <c r="E4" s="771"/>
      <c r="F4" s="771"/>
      <c r="G4" s="771"/>
      <c r="H4" s="771"/>
      <c r="I4" s="771"/>
      <c r="J4" s="782" t="s">
        <v>320</v>
      </c>
      <c r="K4" s="771"/>
      <c r="L4" s="771"/>
      <c r="M4" s="771"/>
      <c r="N4" s="771"/>
      <c r="O4" s="771"/>
      <c r="P4" s="771"/>
      <c r="Q4" s="771"/>
      <c r="R4" s="771"/>
      <c r="S4" s="771"/>
      <c r="T4" s="771"/>
    </row>
    <row r="5" spans="1:20" ht="13.5" customHeight="1" thickBot="1">
      <c r="A5" s="768">
        <v>1</v>
      </c>
      <c r="B5" s="769" t="str">
        <f>VLOOKUP(A5,[1]國女團!$A$2:$G$38,7,0)</f>
        <v>苗栗縣維真國中</v>
      </c>
      <c r="C5" s="115"/>
      <c r="D5" s="8"/>
      <c r="E5" s="4"/>
      <c r="F5" s="5"/>
      <c r="G5" s="116"/>
      <c r="H5" s="116"/>
      <c r="I5" s="116"/>
      <c r="J5" s="116"/>
      <c r="K5" s="116"/>
      <c r="L5" s="6"/>
      <c r="M5" s="7"/>
      <c r="N5" s="7"/>
      <c r="O5" s="7"/>
      <c r="P5" s="7"/>
      <c r="Q5" s="7"/>
      <c r="R5" s="117"/>
      <c r="S5" s="117"/>
    </row>
    <row r="6" spans="1:20" ht="13.5" customHeight="1" thickBot="1">
      <c r="A6" s="768"/>
      <c r="B6" s="769"/>
      <c r="C6" s="772" t="s">
        <v>15</v>
      </c>
      <c r="D6" s="773"/>
      <c r="E6" s="188">
        <f>IF([2]國女團!$M$17=[2]國女團!$O$17,"",([2]國女團!$M$17))</f>
        <v>3</v>
      </c>
      <c r="F6" s="190">
        <f>[2]國女團!$Y$17</f>
        <v>1</v>
      </c>
      <c r="G6" s="116"/>
      <c r="H6" s="116"/>
      <c r="I6" s="116"/>
      <c r="J6" s="116"/>
      <c r="K6" s="116"/>
      <c r="L6" s="6"/>
      <c r="M6" s="7"/>
      <c r="N6" s="7"/>
      <c r="O6" s="7"/>
      <c r="P6" s="7"/>
      <c r="Q6" s="21"/>
    </row>
    <row r="7" spans="1:20" ht="13.5" customHeight="1" thickBot="1">
      <c r="A7" s="768">
        <v>2</v>
      </c>
      <c r="B7" s="769" t="str">
        <f>VLOOKUP(A7,[1]國女團!$A$2:$G$38,7,0)</f>
        <v>宜蘭縣國華國中</v>
      </c>
      <c r="C7" s="774"/>
      <c r="D7" s="775"/>
      <c r="E7" s="187">
        <f>IF([2]國女團!$M$17=[2]國女團!$O$17,"",([2]國女團!$O$17))</f>
        <v>0</v>
      </c>
      <c r="F7" s="190"/>
      <c r="G7" s="116"/>
      <c r="H7" s="116"/>
      <c r="I7" s="116"/>
      <c r="J7" s="116"/>
      <c r="K7" s="116"/>
      <c r="L7" s="6"/>
      <c r="M7" s="7"/>
      <c r="N7" s="7"/>
      <c r="O7" s="7"/>
      <c r="P7" s="7"/>
      <c r="Q7" s="7"/>
      <c r="R7" s="776"/>
      <c r="S7" s="181"/>
      <c r="T7" s="771"/>
    </row>
    <row r="8" spans="1:20" ht="13.5" customHeight="1" thickBot="1">
      <c r="A8" s="768"/>
      <c r="B8" s="769"/>
      <c r="C8" s="778" t="s">
        <v>4</v>
      </c>
      <c r="D8" s="184">
        <f>IF([2]國女團!$M$5=[2]國女團!$O$5,"",([2]國女團!$M$5))</f>
        <v>0</v>
      </c>
      <c r="E8" s="183"/>
      <c r="F8" s="5"/>
      <c r="G8" s="116"/>
      <c r="H8" s="116"/>
      <c r="I8" s="116"/>
      <c r="J8" s="116"/>
      <c r="K8" s="116"/>
      <c r="L8" s="6"/>
      <c r="M8" s="7"/>
      <c r="N8" s="7"/>
      <c r="O8" s="7"/>
      <c r="P8" s="7"/>
      <c r="Q8" s="21"/>
      <c r="R8" s="777"/>
      <c r="S8" s="182"/>
      <c r="T8" s="771"/>
    </row>
    <row r="9" spans="1:20" ht="13.5" customHeight="1" thickBot="1">
      <c r="A9" s="768">
        <v>3</v>
      </c>
      <c r="B9" s="769" t="str">
        <f>VLOOKUP(A9,[1]國女團!$A$2:$G$38,7,0)</f>
        <v>基隆市中正國中</v>
      </c>
      <c r="C9" s="779"/>
      <c r="D9" s="185">
        <f>IF([2]國女團!$M$5=[2]國女團!$O$5,"",([2]國女團!$O$5))</f>
        <v>3</v>
      </c>
      <c r="E9" s="186">
        <f>[2]國女團!$Y$5</f>
        <v>3</v>
      </c>
      <c r="F9" s="5"/>
      <c r="G9" s="116"/>
      <c r="H9" s="116"/>
      <c r="I9" s="116"/>
      <c r="J9" s="116"/>
      <c r="K9" s="116"/>
      <c r="L9" s="6"/>
      <c r="M9" s="201">
        <f>R9</f>
        <v>1</v>
      </c>
      <c r="N9" s="10"/>
      <c r="O9" s="10"/>
      <c r="P9" s="7"/>
      <c r="Q9" s="7"/>
      <c r="R9" s="780">
        <v>1</v>
      </c>
      <c r="S9" s="764" t="str">
        <f>VLOOKUP(R9,[3]國女團!$A$42:$E$110,4,0)</f>
        <v>臺中市</v>
      </c>
      <c r="T9" s="764" t="str">
        <f>VLOOKUP(R9,[3]國女團!$A$42:$E$110,5,0)</f>
        <v>光復國中小</v>
      </c>
    </row>
    <row r="10" spans="1:20" ht="13.5" customHeight="1" thickBot="1">
      <c r="A10" s="768"/>
      <c r="B10" s="769"/>
      <c r="C10" s="4"/>
      <c r="D10" s="785" t="s">
        <v>20</v>
      </c>
      <c r="E10" s="775"/>
      <c r="F10" s="188">
        <f>IF([2]國女團!$M$25=[2]國女團!$O$25,"",([2]國女團!$M$25))</f>
        <v>3</v>
      </c>
      <c r="G10" s="190">
        <f>[2]國女團!$Y$25</f>
        <v>1</v>
      </c>
      <c r="H10" s="116"/>
      <c r="I10" s="116"/>
      <c r="J10" s="116"/>
      <c r="K10" s="116"/>
      <c r="L10" s="6"/>
      <c r="M10" s="22"/>
      <c r="N10" s="14"/>
      <c r="O10" s="13"/>
      <c r="P10" s="15" t="s">
        <v>2</v>
      </c>
      <c r="Q10" s="13"/>
      <c r="R10" s="781"/>
      <c r="S10" s="764"/>
      <c r="T10" s="764"/>
    </row>
    <row r="11" spans="1:20" ht="13.5" customHeight="1" thickBot="1">
      <c r="A11" s="768">
        <v>4</v>
      </c>
      <c r="B11" s="769" t="str">
        <f>VLOOKUP(A11,[1]國女團!$A$2:$G$38,7,0)</f>
        <v>高雄市五福國中</v>
      </c>
      <c r="C11" s="4"/>
      <c r="D11" s="774"/>
      <c r="E11" s="775"/>
      <c r="F11" s="187">
        <f>IF([2]國女團!$M$25=[2]國女團!$O$25,"",([2]國女團!$O$25))</f>
        <v>1</v>
      </c>
      <c r="G11" s="190"/>
      <c r="H11" s="116"/>
      <c r="I11" s="116"/>
      <c r="J11" s="116"/>
      <c r="K11" s="766">
        <f>[2]國女團!$Y$58</f>
        <v>1</v>
      </c>
      <c r="L11" s="767"/>
      <c r="M11" s="22"/>
      <c r="N11" s="16"/>
      <c r="O11" s="7"/>
      <c r="P11" s="17"/>
      <c r="Q11" s="7"/>
      <c r="R11" s="780">
        <v>2</v>
      </c>
      <c r="S11" s="764" t="str">
        <f>VLOOKUP(R11,[3]國女團!$A$42:$E$110,4,0)</f>
        <v>臺南市</v>
      </c>
      <c r="T11" s="764" t="str">
        <f>VLOOKUP(R11,[3]國女團!$A$42:$E$110,5,0)</f>
        <v>忠孝國中</v>
      </c>
    </row>
    <row r="12" spans="1:20" ht="13.5" customHeight="1" thickBot="1">
      <c r="A12" s="768"/>
      <c r="B12" s="769"/>
      <c r="C12" s="778" t="s">
        <v>5</v>
      </c>
      <c r="D12" s="188">
        <f>IF([2]國女團!$M$6=[2]國女團!$O$6,"",([2]國女團!$M$6))</f>
        <v>3</v>
      </c>
      <c r="E12" s="186">
        <f>[2]國女團!$Y$6</f>
        <v>4</v>
      </c>
      <c r="F12" s="11"/>
      <c r="G12" s="116"/>
      <c r="H12" s="116"/>
      <c r="I12" s="116"/>
      <c r="J12" s="116"/>
      <c r="K12" s="767"/>
      <c r="L12" s="767"/>
      <c r="M12" s="197">
        <f>IF([2]國女團!$M$58=[2]國女團!$O$58,"",([2]國女團!$M$58))</f>
        <v>3</v>
      </c>
      <c r="N12" s="763" t="s">
        <v>322</v>
      </c>
      <c r="O12" s="197">
        <f>IF([2]國女團!$M$46=[2]國女團!$O$46,"",([2]國女團!$M$46))</f>
        <v>3</v>
      </c>
      <c r="P12" s="783" t="s">
        <v>25</v>
      </c>
      <c r="Q12" s="15" t="s">
        <v>2</v>
      </c>
      <c r="R12" s="781"/>
      <c r="S12" s="764"/>
      <c r="T12" s="764"/>
    </row>
    <row r="13" spans="1:20" ht="13.5" customHeight="1" thickBot="1">
      <c r="A13" s="768">
        <v>5</v>
      </c>
      <c r="B13" s="769" t="str">
        <f>VLOOKUP(A13,[1]國女團!$A$2:$G$38,7,0)</f>
        <v>臺東縣桃源國中</v>
      </c>
      <c r="C13" s="779"/>
      <c r="D13" s="187">
        <f>IF([2]國女團!$M$6=[2]國女團!$O$6,"",([2]國女團!$O$6))</f>
        <v>1</v>
      </c>
      <c r="E13" s="186"/>
      <c r="F13" s="11"/>
      <c r="G13" s="116"/>
      <c r="H13" s="116"/>
      <c r="I13" s="116"/>
      <c r="J13" s="116"/>
      <c r="K13" s="116"/>
      <c r="L13" s="3"/>
      <c r="M13" s="198">
        <f>IF([2]國女團!$M$58=[2]國女團!$O$58,"",([2]國女團!$O$58))</f>
        <v>1</v>
      </c>
      <c r="N13" s="765"/>
      <c r="O13" s="198">
        <f>IF([2]國女團!$M$46=[2]國女團!$O$46,"",([2]國女團!$O$46))</f>
        <v>0</v>
      </c>
      <c r="P13" s="784"/>
      <c r="Q13" s="17"/>
      <c r="R13" s="780">
        <v>3</v>
      </c>
      <c r="S13" s="764" t="str">
        <f>VLOOKUP(R13,[3]國女團!$A$42:$E$110,4,0)</f>
        <v>彰化縣</v>
      </c>
      <c r="T13" s="764" t="str">
        <f>VLOOKUP(R13,[3]國女團!$A$42:$E$110,5,0)</f>
        <v>鹿鳴國中</v>
      </c>
    </row>
    <row r="14" spans="1:20" ht="13.5" customHeight="1" thickBot="1">
      <c r="A14" s="768"/>
      <c r="B14" s="769"/>
      <c r="C14" s="785" t="s">
        <v>16</v>
      </c>
      <c r="D14" s="775"/>
      <c r="E14" s="184">
        <f>IF([2]國女團!$M$18=[2]國女團!$O$18,"",([2]國女團!$M$18))</f>
        <v>1</v>
      </c>
      <c r="F14" s="183"/>
      <c r="G14" s="112"/>
      <c r="H14" s="112"/>
      <c r="I14" s="112"/>
      <c r="J14" s="116"/>
      <c r="K14" s="116"/>
      <c r="L14" s="785"/>
      <c r="M14" s="12"/>
      <c r="N14" s="12"/>
      <c r="O14" s="16"/>
      <c r="P14" s="7"/>
      <c r="Q14" s="7"/>
      <c r="R14" s="781"/>
      <c r="S14" s="764"/>
      <c r="T14" s="764"/>
    </row>
    <row r="15" spans="1:20" ht="13.5" customHeight="1" thickBot="1">
      <c r="A15" s="768">
        <v>6</v>
      </c>
      <c r="B15" s="769" t="str">
        <f>VLOOKUP(A15,[1]國女團!$A$2:$G$38,7,0)</f>
        <v>彰化縣彰化藝中</v>
      </c>
      <c r="C15" s="774"/>
      <c r="D15" s="775"/>
      <c r="E15" s="185">
        <f>IF([2]國女團!$M$18=[2]國女團!$O$18,"",([2]國女團!$O$18))</f>
        <v>3</v>
      </c>
      <c r="F15" s="186">
        <f>[2]國女團!$Y$18</f>
        <v>7</v>
      </c>
      <c r="G15" s="116"/>
      <c r="H15" s="116"/>
      <c r="I15" s="116"/>
      <c r="J15" s="116"/>
      <c r="K15" s="116"/>
      <c r="L15" s="785"/>
      <c r="M15" s="12"/>
      <c r="N15" s="200">
        <f>IF([2]國女團!$M$54=[2]國女團!$O$54,"",([2]國女團!$M$54))</f>
        <v>3</v>
      </c>
      <c r="O15" s="763" t="s">
        <v>32</v>
      </c>
      <c r="P15" s="7"/>
      <c r="Q15" s="7"/>
      <c r="R15" s="780">
        <v>4</v>
      </c>
      <c r="S15" s="764" t="str">
        <f>VLOOKUP(R15,[3]國女團!$A$42:$E$110,4,0)</f>
        <v>南投縣</v>
      </c>
      <c r="T15" s="764" t="str">
        <f>VLOOKUP(R15,[3]國女團!$A$42:$E$110,5,0)</f>
        <v>南投國中</v>
      </c>
    </row>
    <row r="16" spans="1:20" ht="13.5" customHeight="1" thickBot="1">
      <c r="A16" s="768"/>
      <c r="B16" s="769"/>
      <c r="C16" s="778" t="s">
        <v>6</v>
      </c>
      <c r="D16" s="184">
        <f>IF([2]國女團!$M$7=[2]國女團!$O$7,"",([2]國女團!$M$7))</f>
        <v>1</v>
      </c>
      <c r="E16" s="189"/>
      <c r="F16" s="11"/>
      <c r="G16" s="112"/>
      <c r="H16" s="112"/>
      <c r="I16" s="112"/>
      <c r="J16" s="112"/>
      <c r="K16" s="112"/>
      <c r="L16" s="20"/>
      <c r="M16" s="196">
        <f>[2]國女團!$Y$54</f>
        <v>2</v>
      </c>
      <c r="N16" s="199">
        <f>IF([2]國女團!$M$54=[2]國女團!$O$54,"",([2]國女團!$O$54))</f>
        <v>0</v>
      </c>
      <c r="O16" s="765"/>
      <c r="P16" s="197">
        <f>IF([2]國女團!$M$42=[2]國女團!$O$42,"",([2]國女團!$M$42))</f>
        <v>0</v>
      </c>
      <c r="Q16" s="783" t="s">
        <v>21</v>
      </c>
      <c r="R16" s="781"/>
      <c r="S16" s="764"/>
      <c r="T16" s="764"/>
    </row>
    <row r="17" spans="1:20" ht="13.5" customHeight="1" thickBot="1">
      <c r="A17" s="768">
        <v>7</v>
      </c>
      <c r="B17" s="769" t="str">
        <f>VLOOKUP(A17,[1]國女團!$A$2:$G$38,7,0)</f>
        <v>臺中市光復國中小</v>
      </c>
      <c r="C17" s="779"/>
      <c r="D17" s="185">
        <f>IF([2]國女團!$M$7=[2]國女團!$O$7,"",([2]國女團!$O$7))</f>
        <v>3</v>
      </c>
      <c r="E17" s="190">
        <f>[2]國女團!$Y$7</f>
        <v>7</v>
      </c>
      <c r="F17" s="11"/>
      <c r="G17" s="112"/>
      <c r="H17" s="112"/>
      <c r="I17" s="112"/>
      <c r="J17" s="116"/>
      <c r="K17" s="116"/>
      <c r="L17" s="20"/>
      <c r="M17" s="12"/>
      <c r="N17" s="7"/>
      <c r="O17" s="12"/>
      <c r="P17" s="198">
        <f>IF([2]國女團!$M$42=[2]國女團!$O$42,"",([2]國女團!$O$42))</f>
        <v>3</v>
      </c>
      <c r="Q17" s="784"/>
      <c r="R17" s="780">
        <v>5</v>
      </c>
      <c r="S17" s="764" t="str">
        <f>VLOOKUP(R17,[3]國女團!$A$42:$E$110,4,0)</f>
        <v>臺中市</v>
      </c>
      <c r="T17" s="764" t="str">
        <f>VLOOKUP(R17,[3]國女團!$A$42:$E$110,5,0)</f>
        <v>明道高中</v>
      </c>
    </row>
    <row r="18" spans="1:20" ht="13.5" customHeight="1" thickBot="1">
      <c r="A18" s="768"/>
      <c r="B18" s="769"/>
      <c r="C18" s="4"/>
      <c r="D18" s="5"/>
      <c r="E18" s="785" t="s">
        <v>166</v>
      </c>
      <c r="F18" s="775"/>
      <c r="G18" s="188">
        <f>IF([2]國女團!$M$29=[2]國女團!$O$29,"",([2]國女團!$M$29))</f>
        <v>3</v>
      </c>
      <c r="H18" s="786">
        <f>[2]國女團!$Y$29</f>
        <v>1</v>
      </c>
      <c r="I18" s="786"/>
      <c r="J18" s="112"/>
      <c r="K18" s="112"/>
      <c r="L18" s="20"/>
      <c r="M18" s="12"/>
      <c r="N18" s="7"/>
      <c r="O18" s="200">
        <f>IF([2]國女團!$M$47=[2]國女團!$O$47,"",([2]國女團!$M$47))</f>
        <v>3</v>
      </c>
      <c r="P18" s="763" t="s">
        <v>26</v>
      </c>
      <c r="Q18" s="7"/>
      <c r="R18" s="781"/>
      <c r="S18" s="764"/>
      <c r="T18" s="764"/>
    </row>
    <row r="19" spans="1:20" ht="13.5" customHeight="1" thickBot="1">
      <c r="A19" s="768">
        <v>8</v>
      </c>
      <c r="B19" s="769" t="str">
        <f>VLOOKUP(A19,[1]國女團!$A$2:$G$38,7,0)</f>
        <v>臺北市天母國中</v>
      </c>
      <c r="C19" s="4"/>
      <c r="D19" s="5"/>
      <c r="E19" s="774"/>
      <c r="F19" s="775"/>
      <c r="G19" s="194">
        <f>IF([2]國女團!$M$29=[2]國女團!$O$29,"",([2]國女團!$O$29))</f>
        <v>0</v>
      </c>
      <c r="H19" s="786"/>
      <c r="I19" s="786"/>
      <c r="J19" s="112"/>
      <c r="K19" s="112"/>
      <c r="L19" s="20"/>
      <c r="M19" s="12"/>
      <c r="N19" s="201">
        <f>[2]國女團!$Y$47</f>
        <v>5</v>
      </c>
      <c r="O19" s="199">
        <f>IF([2]國女團!$M$47=[2]國女團!$O$47,"",([2]國女團!$O$47))</f>
        <v>1</v>
      </c>
      <c r="P19" s="784"/>
      <c r="Q19" s="10"/>
      <c r="R19" s="780">
        <v>6</v>
      </c>
      <c r="S19" s="764" t="str">
        <f>VLOOKUP(R19,[3]國女團!$A$42:$E$110,4,0)</f>
        <v>宜蘭縣</v>
      </c>
      <c r="T19" s="764" t="str">
        <f>VLOOKUP(R19,[3]國女團!$A$42:$E$110,5,0)</f>
        <v>國華國中</v>
      </c>
    </row>
    <row r="20" spans="1:20" ht="13.5" customHeight="1" thickBot="1">
      <c r="A20" s="768"/>
      <c r="B20" s="769"/>
      <c r="C20" s="778" t="s">
        <v>7</v>
      </c>
      <c r="D20" s="188">
        <f>IF([2]國女團!$M$8=[2]國女團!$O$8,"",([2]國女團!$M$8))</f>
        <v>3</v>
      </c>
      <c r="E20" s="190">
        <f>[2]國女團!$Y$8</f>
        <v>8</v>
      </c>
      <c r="F20" s="11"/>
      <c r="G20" s="116"/>
      <c r="H20" s="116"/>
      <c r="I20" s="116"/>
      <c r="J20" s="762">
        <f>[2]國女團!$Y$62</f>
        <v>1</v>
      </c>
      <c r="K20" s="762"/>
      <c r="L20" s="197">
        <f>IF([2]國女團!$M$62=[2]國女團!$O$62,"",([2]國女團!$M$62))</f>
        <v>3</v>
      </c>
      <c r="M20" s="763" t="s">
        <v>40</v>
      </c>
      <c r="N20" s="7"/>
      <c r="O20" s="7"/>
      <c r="P20" s="7"/>
      <c r="Q20" s="21"/>
      <c r="R20" s="781"/>
      <c r="S20" s="764"/>
      <c r="T20" s="764"/>
    </row>
    <row r="21" spans="1:20" ht="13.5" customHeight="1" thickBot="1">
      <c r="A21" s="768">
        <v>9</v>
      </c>
      <c r="B21" s="769" t="str">
        <f>VLOOKUP(A21,[1]國女團!$A$2:$G$38,7,0)</f>
        <v>南投縣南投國中</v>
      </c>
      <c r="C21" s="779"/>
      <c r="D21" s="187">
        <f>IF([2]國女團!$M$8=[2]國女團!$O$8,"",([2]國女團!$O$8))</f>
        <v>0</v>
      </c>
      <c r="E21" s="190"/>
      <c r="F21" s="11"/>
      <c r="G21" s="116"/>
      <c r="H21" s="116"/>
      <c r="I21" s="116"/>
      <c r="J21" s="762"/>
      <c r="K21" s="762"/>
      <c r="L21" s="199">
        <f>IF([2]國女團!$M$62=[2]國女團!$O$62,"",([2]國女團!$O$62))</f>
        <v>1</v>
      </c>
      <c r="M21" s="763"/>
      <c r="N21" s="7"/>
      <c r="O21" s="7"/>
      <c r="P21" s="7"/>
      <c r="Q21" s="7"/>
      <c r="R21" s="780">
        <v>7</v>
      </c>
      <c r="S21" s="764" t="str">
        <f>VLOOKUP(R21,[3]國女團!$A$42:$E$110,4,0)</f>
        <v>臺東縣</v>
      </c>
      <c r="T21" s="764" t="str">
        <f>VLOOKUP(R21,[3]國女團!$A$42:$E$110,5,0)</f>
        <v>桃源國中</v>
      </c>
    </row>
    <row r="22" spans="1:20" ht="13.5" customHeight="1" thickBot="1">
      <c r="A22" s="768"/>
      <c r="B22" s="769"/>
      <c r="C22" s="785" t="s">
        <v>171</v>
      </c>
      <c r="D22" s="775"/>
      <c r="E22" s="188">
        <f>IF([2]國女團!$M$19=[2]國女團!$O$19,"",([2]國女團!$M$19))</f>
        <v>3</v>
      </c>
      <c r="F22" s="186">
        <f>[2]國女團!$Y$19</f>
        <v>8</v>
      </c>
      <c r="G22" s="112"/>
      <c r="H22" s="112"/>
      <c r="I22" s="112"/>
      <c r="J22" s="116"/>
      <c r="K22" s="116"/>
      <c r="L22" s="6"/>
      <c r="M22" s="12"/>
      <c r="N22" s="201">
        <f>[2]國女團!$Y$48</f>
        <v>9</v>
      </c>
      <c r="O22" s="197">
        <f>IF([2]國女團!$M$48=[2]國女團!$O$48,"",([2]國女團!$M$48))</f>
        <v>1</v>
      </c>
      <c r="P22" s="783" t="s">
        <v>27</v>
      </c>
      <c r="Q22" s="13"/>
      <c r="R22" s="781"/>
      <c r="S22" s="764"/>
      <c r="T22" s="764"/>
    </row>
    <row r="23" spans="1:20" ht="13.5" customHeight="1" thickBot="1">
      <c r="A23" s="768">
        <v>10</v>
      </c>
      <c r="B23" s="769" t="str">
        <f>VLOOKUP(A23,[1]國女團!$A$2:$G$38,7,0)</f>
        <v>新竹市培英國中</v>
      </c>
      <c r="C23" s="774"/>
      <c r="D23" s="775"/>
      <c r="E23" s="187">
        <f>IF([2]國女團!$M$19=[2]國女團!$O$19,"",([2]國女團!$O$19))</f>
        <v>0</v>
      </c>
      <c r="F23" s="186"/>
      <c r="G23" s="116"/>
      <c r="H23" s="116"/>
      <c r="I23" s="116"/>
      <c r="J23" s="116"/>
      <c r="K23" s="116"/>
      <c r="L23" s="20"/>
      <c r="M23" s="12"/>
      <c r="N23" s="195"/>
      <c r="O23" s="198">
        <f>IF([2]國女團!$M$48=[2]國女團!$O$48,"",([2]國女團!$O$48))</f>
        <v>3</v>
      </c>
      <c r="P23" s="763"/>
      <c r="Q23" s="7"/>
      <c r="R23" s="780">
        <v>8</v>
      </c>
      <c r="S23" s="764" t="str">
        <f>VLOOKUP(R23,[3]國女團!$A$42:$E$110,4,0)</f>
        <v>嘉義市</v>
      </c>
      <c r="T23" s="764" t="str">
        <f>VLOOKUP(R23,[3]國女團!$A$42:$E$110,5,0)</f>
        <v>嘉義國中</v>
      </c>
    </row>
    <row r="24" spans="1:20" ht="13.5" customHeight="1" thickBot="1">
      <c r="A24" s="768"/>
      <c r="B24" s="769"/>
      <c r="C24" s="778" t="s">
        <v>8</v>
      </c>
      <c r="D24" s="184">
        <f>IF([2]國女團!$M$9=[2]國女團!$O$9,"",([2]國女團!$M$9))</f>
        <v>1</v>
      </c>
      <c r="E24" s="183"/>
      <c r="F24" s="11"/>
      <c r="G24" s="116"/>
      <c r="H24" s="116"/>
      <c r="I24" s="116"/>
      <c r="J24" s="112"/>
      <c r="K24" s="112"/>
      <c r="L24" s="20"/>
      <c r="M24" s="12"/>
      <c r="N24" s="7"/>
      <c r="O24" s="12"/>
      <c r="P24" s="200">
        <f>IF([2]國女團!$M$43=[2]國女團!$O$43,"",([2]國女團!$M$43))</f>
        <v>1</v>
      </c>
      <c r="Q24" s="783" t="s">
        <v>22</v>
      </c>
      <c r="R24" s="781"/>
      <c r="S24" s="764"/>
      <c r="T24" s="764"/>
    </row>
    <row r="25" spans="1:20" ht="13.5" customHeight="1" thickBot="1">
      <c r="A25" s="768">
        <v>11</v>
      </c>
      <c r="B25" s="769" t="str">
        <f>VLOOKUP(A25,[1]國女團!$A$2:$G$38,7,0)</f>
        <v>雲林縣建國國中</v>
      </c>
      <c r="C25" s="779"/>
      <c r="D25" s="185">
        <f>IF([2]國女團!$M$9=[2]國女團!$O$9,"",([2]國女團!$O$9))</f>
        <v>3</v>
      </c>
      <c r="E25" s="186">
        <f>[2]國女團!$Y$9</f>
        <v>11</v>
      </c>
      <c r="F25" s="11"/>
      <c r="G25" s="116"/>
      <c r="H25" s="116"/>
      <c r="I25" s="116"/>
      <c r="J25" s="116"/>
      <c r="K25" s="116"/>
      <c r="L25" s="20"/>
      <c r="M25" s="196">
        <f>[2]國女團!$Y$55</f>
        <v>11</v>
      </c>
      <c r="N25" s="197">
        <f>IF([2]國女團!$M$55=[2]國女團!$O$55,"",([2]國女團!$M$55))</f>
        <v>2</v>
      </c>
      <c r="O25" s="787" t="s">
        <v>33</v>
      </c>
      <c r="P25" s="199">
        <f>IF([2]國女團!$M$43=[2]國女團!$O$43,"",([2]國女團!$O$43))</f>
        <v>3</v>
      </c>
      <c r="Q25" s="784"/>
      <c r="R25" s="780">
        <v>9</v>
      </c>
      <c r="S25" s="764" t="str">
        <f>VLOOKUP(R25,[3]國女團!$A$42:$E$110,4,0)</f>
        <v>彰化縣</v>
      </c>
      <c r="T25" s="764" t="str">
        <f>VLOOKUP(R25,[3]國女團!$A$42:$E$110,5,0)</f>
        <v>福興國中</v>
      </c>
    </row>
    <row r="26" spans="1:20" ht="13.5" customHeight="1" thickBot="1">
      <c r="A26" s="768"/>
      <c r="B26" s="769"/>
      <c r="C26" s="5"/>
      <c r="D26" s="785" t="s">
        <v>19</v>
      </c>
      <c r="E26" s="775"/>
      <c r="F26" s="184">
        <f>IF([2]國女團!$M$26=[2]國女團!$O$26,"",([2]國女團!$M$26))</f>
        <v>0</v>
      </c>
      <c r="G26" s="189"/>
      <c r="H26" s="116"/>
      <c r="I26" s="116"/>
      <c r="J26" s="116"/>
      <c r="K26" s="116"/>
      <c r="L26" s="6"/>
      <c r="M26" s="18"/>
      <c r="N26" s="202">
        <f>IF([2]國女團!$M$55=[2]國女團!$O$55,"",([2]國女團!$O$55))</f>
        <v>3</v>
      </c>
      <c r="O26" s="787"/>
      <c r="P26" s="7"/>
      <c r="Q26" s="7"/>
      <c r="R26" s="781"/>
      <c r="S26" s="764"/>
      <c r="T26" s="764"/>
    </row>
    <row r="27" spans="1:20" ht="13.5" customHeight="1" thickBot="1">
      <c r="A27" s="768">
        <v>12</v>
      </c>
      <c r="B27" s="769" t="str">
        <f>VLOOKUP(A27,[1]國女團!$A$2:$G$38,7,0)</f>
        <v>臺南市忠孝國中</v>
      </c>
      <c r="C27" s="4"/>
      <c r="D27" s="774"/>
      <c r="E27" s="775"/>
      <c r="F27" s="185">
        <f>IF([2]國女團!$M$26=[2]國女團!$O$26,"",([2]國女團!$O$26))</f>
        <v>3</v>
      </c>
      <c r="G27" s="190">
        <f>[2]國女團!$Y$26</f>
        <v>14</v>
      </c>
      <c r="H27" s="116"/>
      <c r="I27" s="116"/>
      <c r="J27" s="116"/>
      <c r="K27" s="116"/>
      <c r="L27" s="6"/>
      <c r="M27" s="12"/>
      <c r="N27" s="18"/>
      <c r="O27" s="16"/>
      <c r="P27" s="10"/>
      <c r="Q27" s="10"/>
      <c r="R27" s="780">
        <v>10</v>
      </c>
      <c r="S27" s="764" t="str">
        <f>VLOOKUP(R27,[3]國女團!$A$42:$E$110,4,0)</f>
        <v>宜蘭縣</v>
      </c>
      <c r="T27" s="764" t="str">
        <f>VLOOKUP(R27,[3]國女團!$A$42:$E$110,5,0)</f>
        <v>中華國中</v>
      </c>
    </row>
    <row r="28" spans="1:20" ht="13.5" customHeight="1" thickBot="1">
      <c r="A28" s="768"/>
      <c r="B28" s="769"/>
      <c r="C28" s="778" t="s">
        <v>9</v>
      </c>
      <c r="D28" s="188">
        <f>IF([2]國女團!$M$10=[2]國女團!$O$10,"",([2]國女團!$M$10))</f>
        <v>3</v>
      </c>
      <c r="E28" s="186">
        <f>[2]國女團!$Y$10</f>
        <v>12</v>
      </c>
      <c r="F28" s="5"/>
      <c r="G28" s="116"/>
      <c r="H28" s="116"/>
      <c r="I28" s="116"/>
      <c r="J28" s="116"/>
      <c r="K28" s="116"/>
      <c r="L28" s="6"/>
      <c r="M28" s="200">
        <f>IF([2]國女團!$M$59=[2]國女團!$O$59,"",([2]國女團!$M$59))</f>
        <v>2</v>
      </c>
      <c r="N28" s="763" t="s">
        <v>36</v>
      </c>
      <c r="O28" s="200">
        <f>IF([2]國女團!$M$49=[2]國女團!$O$49,"",([2]國女團!$M$49))</f>
        <v>2</v>
      </c>
      <c r="P28" s="783" t="s">
        <v>28</v>
      </c>
      <c r="Q28" s="21" t="s">
        <v>2</v>
      </c>
      <c r="R28" s="781"/>
      <c r="S28" s="764"/>
      <c r="T28" s="764"/>
    </row>
    <row r="29" spans="1:20" ht="13.5" customHeight="1" thickBot="1">
      <c r="A29" s="768">
        <v>13</v>
      </c>
      <c r="B29" s="769" t="str">
        <f>VLOOKUP(A29,[1]國女團!$A$2:$G$38,7,0)</f>
        <v>彰化縣鹿鳴國中</v>
      </c>
      <c r="C29" s="779"/>
      <c r="D29" s="187">
        <f>IF([2]國女團!$M$10=[2]國女團!$O$10,"",([2]國女團!$O$10))</f>
        <v>1</v>
      </c>
      <c r="E29" s="186"/>
      <c r="F29" s="5"/>
      <c r="G29" s="116"/>
      <c r="H29" s="116"/>
      <c r="I29" s="116"/>
      <c r="J29" s="116"/>
      <c r="K29" s="790">
        <f>[2]國女團!$Y$59</f>
        <v>12</v>
      </c>
      <c r="L29" s="791"/>
      <c r="M29" s="199">
        <f>IF([2]國女團!$M$59=[2]國女團!$O$59,"",([2]國女團!$O$59))</f>
        <v>3</v>
      </c>
      <c r="N29" s="787"/>
      <c r="O29" s="199">
        <f>IF([2]國女團!$M$49=[2]國女團!$O$49,"",([2]國女團!$O$49))</f>
        <v>3</v>
      </c>
      <c r="P29" s="784"/>
      <c r="Q29" s="17"/>
      <c r="R29" s="780">
        <v>11</v>
      </c>
      <c r="S29" s="764" t="str">
        <f>VLOOKUP(R29,[3]國女團!$A$42:$E$110,4,0)</f>
        <v>高雄市</v>
      </c>
      <c r="T29" s="764" t="str">
        <f>VLOOKUP(R29,[3]國女團!$A$42:$E$110,5,0)</f>
        <v>五福國中</v>
      </c>
    </row>
    <row r="30" spans="1:20" ht="13.5" customHeight="1" thickBot="1">
      <c r="A30" s="768"/>
      <c r="B30" s="769"/>
      <c r="C30" s="785" t="s">
        <v>181</v>
      </c>
      <c r="D30" s="775"/>
      <c r="E30" s="184">
        <f>IF([2]國女團!$M$20=[2]國女團!$O$20,"",([2]國女團!$M$20))</f>
        <v>0</v>
      </c>
      <c r="F30" s="189"/>
      <c r="G30" s="116"/>
      <c r="H30" s="116"/>
      <c r="I30" s="116"/>
      <c r="J30" s="116"/>
      <c r="K30" s="791"/>
      <c r="L30" s="791"/>
      <c r="M30" s="22"/>
      <c r="N30" s="21"/>
      <c r="O30" s="7"/>
      <c r="P30" s="15" t="s">
        <v>2</v>
      </c>
      <c r="Q30" s="7"/>
      <c r="R30" s="781"/>
      <c r="S30" s="764"/>
      <c r="T30" s="764"/>
    </row>
    <row r="31" spans="1:20" ht="13.5" customHeight="1" thickBot="1">
      <c r="A31" s="768">
        <v>14</v>
      </c>
      <c r="B31" s="769" t="str">
        <f>VLOOKUP(A31,[1]國女團!$A$2:$G$38,7,0)</f>
        <v>新北市永平高中</v>
      </c>
      <c r="C31" s="788"/>
      <c r="D31" s="789"/>
      <c r="E31" s="185">
        <f>IF([2]國女團!$M$20=[2]國女團!$O$20,"",([2]國女團!$O$20))</f>
        <v>3</v>
      </c>
      <c r="F31" s="190">
        <f>[2]國女團!$Y$20</f>
        <v>14</v>
      </c>
      <c r="G31" s="112"/>
      <c r="H31" s="112"/>
      <c r="I31" s="112"/>
      <c r="J31" s="116"/>
      <c r="K31" s="116"/>
      <c r="L31" s="6"/>
      <c r="M31" s="7"/>
      <c r="N31" s="24"/>
      <c r="O31" s="10"/>
      <c r="P31" s="17"/>
      <c r="Q31" s="10"/>
      <c r="R31" s="780">
        <v>12</v>
      </c>
      <c r="S31" s="764" t="str">
        <f>VLOOKUP(R31,[3]國女團!$A$42:$E$110,4,0)</f>
        <v>臺北市</v>
      </c>
      <c r="T31" s="764" t="str">
        <f>VLOOKUP(R31,[3]國女團!$A$42:$E$110,5,0)</f>
        <v>天母國中</v>
      </c>
    </row>
    <row r="32" spans="1:20" ht="13.5" customHeight="1">
      <c r="A32" s="768"/>
      <c r="B32" s="769"/>
      <c r="C32" s="118"/>
      <c r="D32" s="34"/>
      <c r="E32" s="34"/>
      <c r="F32" s="34"/>
      <c r="G32" s="35"/>
      <c r="H32" s="35"/>
      <c r="I32" s="35"/>
      <c r="J32" s="116"/>
      <c r="K32" s="119"/>
      <c r="L32" s="120"/>
      <c r="M32" s="201">
        <f>R31</f>
        <v>12</v>
      </c>
      <c r="N32" s="120"/>
      <c r="O32" s="120"/>
      <c r="P32" s="120"/>
      <c r="Q32" s="21"/>
      <c r="R32" s="781"/>
      <c r="S32" s="764"/>
      <c r="T32" s="764"/>
    </row>
    <row r="33" spans="1:20" ht="13.5" customHeight="1" thickBot="1">
      <c r="A33" s="768">
        <v>15</v>
      </c>
      <c r="B33" s="769" t="str">
        <f>VLOOKUP(A33,[1]國女團!$A$2:$G$38,7,0)</f>
        <v>高雄市林園高中</v>
      </c>
      <c r="C33" s="34"/>
      <c r="D33" s="34"/>
      <c r="E33" s="34"/>
      <c r="F33" s="34"/>
      <c r="G33" s="35"/>
      <c r="H33" s="35"/>
      <c r="I33" s="35"/>
      <c r="J33" s="116"/>
      <c r="K33" s="121"/>
      <c r="L33" s="120"/>
      <c r="M33" s="201">
        <f>R33</f>
        <v>13</v>
      </c>
      <c r="N33" s="120"/>
      <c r="O33" s="120"/>
      <c r="P33" s="120"/>
      <c r="Q33" s="10"/>
      <c r="R33" s="780">
        <v>13</v>
      </c>
      <c r="S33" s="764" t="str">
        <f>VLOOKUP(R33,[3]國女團!$A$42:$E$110,4,0)</f>
        <v>臺北市</v>
      </c>
      <c r="T33" s="764" t="str">
        <f>VLOOKUP(R33,[3]國女團!$A$42:$E$110,5,0)</f>
        <v>麗山國中</v>
      </c>
    </row>
    <row r="34" spans="1:20" ht="13.5" customHeight="1" thickBot="1">
      <c r="A34" s="768"/>
      <c r="B34" s="769"/>
      <c r="C34" s="772" t="s">
        <v>182</v>
      </c>
      <c r="D34" s="773"/>
      <c r="E34" s="188">
        <f>IF([2]國女團!$M$21=[2]國女團!$O$21,"",([2]國女團!$M$21))</f>
        <v>1</v>
      </c>
      <c r="F34" s="190">
        <f>[2]國女團!$Y$21</f>
        <v>17</v>
      </c>
      <c r="G34" s="112"/>
      <c r="H34" s="112"/>
      <c r="I34" s="112"/>
      <c r="J34" s="116"/>
      <c r="K34" s="112"/>
      <c r="L34" s="20"/>
      <c r="M34" s="22"/>
      <c r="N34" s="25"/>
      <c r="O34" s="13"/>
      <c r="P34" s="13"/>
      <c r="Q34" s="7"/>
      <c r="R34" s="781"/>
      <c r="S34" s="764"/>
      <c r="T34" s="764"/>
    </row>
    <row r="35" spans="1:20" ht="13.5" customHeight="1" thickBot="1">
      <c r="A35" s="768">
        <v>16</v>
      </c>
      <c r="B35" s="769" t="str">
        <f>VLOOKUP(A35,[1]國女團!$A$2:$G$38,7,0)</f>
        <v>嘉義市嘉義國中</v>
      </c>
      <c r="C35" s="774"/>
      <c r="D35" s="775"/>
      <c r="E35" s="187">
        <f>IF([2]國女團!$M$21=[2]國女團!$O$21,"",([2]國女團!$O$21))</f>
        <v>3</v>
      </c>
      <c r="F35" s="190"/>
      <c r="G35" s="122"/>
      <c r="H35" s="122"/>
      <c r="I35" s="122"/>
      <c r="J35" s="39"/>
      <c r="K35" s="766">
        <f>[2]國女團!$Y$60</f>
        <v>13</v>
      </c>
      <c r="L35" s="767"/>
      <c r="N35" s="16"/>
      <c r="O35" s="21"/>
      <c r="P35" s="17"/>
      <c r="Q35" s="17"/>
      <c r="R35" s="780">
        <v>14</v>
      </c>
      <c r="S35" s="764" t="str">
        <f>VLOOKUP(R35,[3]國女團!$A$42:$E$110,4,0)</f>
        <v>彰化縣</v>
      </c>
      <c r="T35" s="764" t="str">
        <f>VLOOKUP(R35,[3]國女團!$A$42:$E$110,5,0)</f>
        <v>彰化藝中</v>
      </c>
    </row>
    <row r="36" spans="1:20" ht="13.5" customHeight="1" thickBot="1">
      <c r="A36" s="768"/>
      <c r="B36" s="769"/>
      <c r="C36" s="778" t="s">
        <v>10</v>
      </c>
      <c r="D36" s="184">
        <f>IF([2]國女團!$M$11=[2]國女團!$O$11,"",([2]國女團!$M$11))</f>
        <v>0</v>
      </c>
      <c r="E36" s="183"/>
      <c r="F36" s="123"/>
      <c r="G36" s="122"/>
      <c r="H36" s="122"/>
      <c r="I36" s="122"/>
      <c r="J36" s="112"/>
      <c r="K36" s="767"/>
      <c r="L36" s="767"/>
      <c r="M36" s="197">
        <f>IF([2]國女團!$M$60=[2]國女團!$O$60,"",([2]國女團!$M$60))</f>
        <v>3</v>
      </c>
      <c r="N36" s="763" t="s">
        <v>126</v>
      </c>
      <c r="O36" s="197">
        <f>IF([2]國女團!$M$50=[2]國女團!$O$50,"",([2]國女團!$M$50))</f>
        <v>3</v>
      </c>
      <c r="P36" s="783" t="s">
        <v>29</v>
      </c>
      <c r="Q36" s="7"/>
      <c r="R36" s="781"/>
      <c r="S36" s="764"/>
      <c r="T36" s="764"/>
    </row>
    <row r="37" spans="1:20" ht="13.5" customHeight="1" thickBot="1">
      <c r="A37" s="768">
        <v>17</v>
      </c>
      <c r="B37" s="769" t="str">
        <f>VLOOKUP(A37,[1]國女團!$A$2:$G$38,7,0)</f>
        <v>臺北市南門國中</v>
      </c>
      <c r="C37" s="779"/>
      <c r="D37" s="185">
        <f>IF([2]國女團!$M$11=[2]國女團!$O$11,"",([2]國女團!$O$11))</f>
        <v>3</v>
      </c>
      <c r="E37" s="186">
        <f>[2]國女團!$Y$11</f>
        <v>17</v>
      </c>
      <c r="F37" s="5"/>
      <c r="G37" s="112"/>
      <c r="H37" s="112"/>
      <c r="I37" s="112"/>
      <c r="J37" s="112"/>
      <c r="K37" s="112"/>
      <c r="L37" s="26"/>
      <c r="M37" s="198">
        <f>IF([2]國女團!$M$60=[2]國女團!$O$60,"",([2]國女團!$O$60))</f>
        <v>0</v>
      </c>
      <c r="N37" s="763"/>
      <c r="O37" s="198">
        <f>IF([2]國女團!$M$50=[2]國女團!$O$50,"",([2]國女團!$O$50))</f>
        <v>2</v>
      </c>
      <c r="P37" s="784"/>
      <c r="Q37" s="10"/>
      <c r="R37" s="780">
        <v>15</v>
      </c>
      <c r="S37" s="764" t="str">
        <f>VLOOKUP(R37,[3]國女團!$A$42:$E$110,4,0)</f>
        <v>嘉義縣</v>
      </c>
      <c r="T37" s="764" t="str">
        <f>VLOOKUP(R37,[3]國女團!$A$42:$E$110,5,0)</f>
        <v>朴子國中</v>
      </c>
    </row>
    <row r="38" spans="1:20" ht="13.5" customHeight="1" thickBot="1">
      <c r="A38" s="768"/>
      <c r="B38" s="769"/>
      <c r="C38" s="4"/>
      <c r="D38" s="785" t="s">
        <v>186</v>
      </c>
      <c r="E38" s="775"/>
      <c r="F38" s="188">
        <f>IF([2]國女團!$M$27=[2]國女團!$O$27,"",([2]國女團!$M$27))</f>
        <v>3</v>
      </c>
      <c r="G38" s="190">
        <f>[2]國女團!$Y$27</f>
        <v>17</v>
      </c>
      <c r="H38" s="112"/>
      <c r="I38" s="112"/>
      <c r="J38" s="112"/>
      <c r="K38" s="122"/>
      <c r="L38" s="26"/>
      <c r="M38" s="16"/>
      <c r="N38" s="16"/>
      <c r="O38" s="16"/>
      <c r="P38" s="7"/>
      <c r="Q38" s="21" t="s">
        <v>2</v>
      </c>
      <c r="R38" s="781"/>
      <c r="S38" s="764"/>
      <c r="T38" s="764"/>
    </row>
    <row r="39" spans="1:20" ht="13.5" customHeight="1" thickBot="1">
      <c r="A39" s="768">
        <v>18</v>
      </c>
      <c r="B39" s="769" t="str">
        <f>VLOOKUP(A39,[1]國女團!$A$2:$G$38,7,0)</f>
        <v>新北市新莊國中</v>
      </c>
      <c r="C39" s="4"/>
      <c r="D39" s="774"/>
      <c r="E39" s="775"/>
      <c r="F39" s="187">
        <f>IF([2]國女團!$M$27=[2]國女團!$O$27,"",([2]國女團!$O$27))</f>
        <v>1</v>
      </c>
      <c r="G39" s="190"/>
      <c r="H39" s="112"/>
      <c r="I39" s="112"/>
      <c r="J39" s="112"/>
      <c r="K39" s="112"/>
      <c r="M39" s="16"/>
      <c r="N39" s="200">
        <f>IF([2]國女團!$M$56=[2]國女團!$O$56,"",([2]國女團!$M$56))</f>
        <v>1</v>
      </c>
      <c r="O39" s="763" t="s">
        <v>34</v>
      </c>
      <c r="P39" s="7"/>
      <c r="Q39" s="17"/>
      <c r="R39" s="780">
        <v>16</v>
      </c>
      <c r="S39" s="764" t="str">
        <f>VLOOKUP(R39,[3]國女團!$A$42:$E$110,4,0)</f>
        <v>雲林縣</v>
      </c>
      <c r="T39" s="764" t="str">
        <f>VLOOKUP(R39,[3]國女團!$A$42:$E$110,5,0)</f>
        <v>建國國中</v>
      </c>
    </row>
    <row r="40" spans="1:20" ht="13.5" customHeight="1" thickBot="1">
      <c r="A40" s="768"/>
      <c r="B40" s="769"/>
      <c r="C40" s="778" t="s">
        <v>11</v>
      </c>
      <c r="D40" s="188">
        <f>IF([2]國女團!$M$12=[2]國女團!$O$12,"",([2]國女團!$M$12))</f>
        <v>3</v>
      </c>
      <c r="E40" s="186">
        <f>[2]國女團!$Y$12</f>
        <v>18</v>
      </c>
      <c r="F40" s="192"/>
      <c r="G40" s="112"/>
      <c r="H40" s="112"/>
      <c r="I40" s="112"/>
      <c r="J40" s="112"/>
      <c r="K40" s="112"/>
      <c r="M40" s="196">
        <f>[2]國女團!$Y$56</f>
        <v>18</v>
      </c>
      <c r="N40" s="199">
        <f>IF([2]國女團!$M$56=[2]國女團!$O$56,"",([2]國女團!$O$56))</f>
        <v>3</v>
      </c>
      <c r="O40" s="763"/>
      <c r="P40" s="197">
        <f>IF([2]國女團!$M$44=[2]國女團!$O$44,"",([2]國女團!$M$44))</f>
        <v>1</v>
      </c>
      <c r="Q40" s="783" t="s">
        <v>23</v>
      </c>
      <c r="R40" s="781"/>
      <c r="S40" s="764"/>
      <c r="T40" s="764"/>
    </row>
    <row r="41" spans="1:20" ht="13.5" customHeight="1" thickBot="1">
      <c r="A41" s="768">
        <v>19</v>
      </c>
      <c r="B41" s="769" t="str">
        <f>VLOOKUP(A41,[1]國女團!$A$2:$G$38,7,0)</f>
        <v>彰化縣福興國中</v>
      </c>
      <c r="C41" s="779"/>
      <c r="D41" s="187">
        <f>IF([2]國女團!$M$12=[2]國女團!$O$12,"",([2]國女團!$O$12))</f>
        <v>0</v>
      </c>
      <c r="E41" s="186"/>
      <c r="F41" s="191"/>
      <c r="G41" s="112"/>
      <c r="H41" s="112"/>
      <c r="I41" s="112"/>
      <c r="J41" s="112"/>
      <c r="K41" s="112"/>
      <c r="M41" s="16"/>
      <c r="N41" s="28"/>
      <c r="O41" s="16"/>
      <c r="P41" s="198">
        <f>IF([2]國女團!$M$44=[2]國女團!$O$44,"",([2]國女團!$O$44))</f>
        <v>3</v>
      </c>
      <c r="Q41" s="784"/>
      <c r="R41" s="780">
        <v>17</v>
      </c>
      <c r="S41" s="764" t="str">
        <f>VLOOKUP(R41,[3]國女團!$A$42:$E$110,4,0)</f>
        <v>臺南市</v>
      </c>
      <c r="T41" s="764" t="str">
        <f>VLOOKUP(R41,[3]國女團!$A$42:$E$110,5,0)</f>
        <v>善化國中</v>
      </c>
    </row>
    <row r="42" spans="1:20" ht="13.5" customHeight="1" thickBot="1">
      <c r="A42" s="768"/>
      <c r="B42" s="769"/>
      <c r="C42" s="785" t="s">
        <v>191</v>
      </c>
      <c r="D42" s="775"/>
      <c r="E42" s="184">
        <f>IF([2]國女團!$M$22=[2]國女團!$O$22,"",([2]國女團!$M$22))</f>
        <v>3</v>
      </c>
      <c r="F42" s="183"/>
      <c r="G42" s="112"/>
      <c r="H42" s="112"/>
      <c r="I42" s="112"/>
      <c r="J42" s="112"/>
      <c r="K42" s="112"/>
      <c r="M42" s="16"/>
      <c r="O42" s="200">
        <f>IF([2]國女團!$M$51=[2]國女團!$O$51,"",([2]國女團!$M$51))</f>
        <v>0</v>
      </c>
      <c r="P42" s="763" t="s">
        <v>321</v>
      </c>
      <c r="R42" s="781"/>
      <c r="S42" s="764"/>
      <c r="T42" s="764"/>
    </row>
    <row r="43" spans="1:20" ht="13.5" customHeight="1" thickBot="1">
      <c r="A43" s="768">
        <v>20</v>
      </c>
      <c r="B43" s="769" t="str">
        <f>VLOOKUP(A43,[1]國女團!$A$2:$G$38,7,0)</f>
        <v>臺中市明道高中</v>
      </c>
      <c r="C43" s="774"/>
      <c r="D43" s="775"/>
      <c r="E43" s="185">
        <f>IF([2]國女團!$M$22=[2]國女團!$O$22,"",([2]國女團!$O$22))</f>
        <v>0</v>
      </c>
      <c r="F43" s="186">
        <f>[2]國女團!$Y$22</f>
        <v>18</v>
      </c>
      <c r="G43" s="112"/>
      <c r="H43" s="112"/>
      <c r="I43" s="112"/>
      <c r="J43" s="112"/>
      <c r="K43" s="112"/>
      <c r="M43" s="16"/>
      <c r="N43" s="201">
        <f>[2]國女團!$Y$5</f>
        <v>3</v>
      </c>
      <c r="O43" s="199">
        <f>IF([2]國女團!$M$51=[2]國女團!$O$51,"",([2]國女團!$O$51))</f>
        <v>3</v>
      </c>
      <c r="P43" s="792"/>
      <c r="Q43" s="17"/>
      <c r="R43" s="780">
        <v>18</v>
      </c>
      <c r="S43" s="764" t="str">
        <f>VLOOKUP(R43,[3]國女團!$A$42:$E$110,4,0)</f>
        <v>新竹市</v>
      </c>
      <c r="T43" s="764" t="str">
        <f>VLOOKUP(R43,[3]國女團!$A$42:$E$110,5,0)</f>
        <v>香山高中</v>
      </c>
    </row>
    <row r="44" spans="1:20" ht="13.5" customHeight="1" thickBot="1">
      <c r="A44" s="768"/>
      <c r="B44" s="769"/>
      <c r="C44" s="778" t="s">
        <v>12</v>
      </c>
      <c r="D44" s="184">
        <f>IF([2]國女團!$M$13=[2]國女團!$O$13,"",([2]國女團!$M$13))</f>
        <v>0</v>
      </c>
      <c r="E44" s="189"/>
      <c r="F44" s="11"/>
      <c r="G44" s="112"/>
      <c r="H44" s="112"/>
      <c r="I44" s="112"/>
      <c r="J44" s="762">
        <f>[2]國女團!$Y$63</f>
        <v>13</v>
      </c>
      <c r="K44" s="762"/>
      <c r="L44" s="197">
        <f>IF([2]國女團!$M$63=[2]國女團!$O$63,"",([2]國女團!$M$63))</f>
        <v>3</v>
      </c>
      <c r="M44" s="763" t="s">
        <v>41</v>
      </c>
      <c r="N44" s="21"/>
      <c r="O44" s="21"/>
      <c r="Q44" s="7"/>
      <c r="R44" s="781"/>
      <c r="S44" s="764"/>
      <c r="T44" s="764"/>
    </row>
    <row r="45" spans="1:20" ht="13.5" customHeight="1" thickBot="1">
      <c r="A45" s="768">
        <v>21</v>
      </c>
      <c r="B45" s="769" t="str">
        <f>VLOOKUP(A45,[1]國女團!$A$2:$G$38,7,0)</f>
        <v>新竹市香山高中</v>
      </c>
      <c r="C45" s="779"/>
      <c r="D45" s="185">
        <f>IF([2]國女團!$M$13=[2]國女團!$O$13,"",([2]國女團!$O$13))</f>
        <v>3</v>
      </c>
      <c r="E45" s="190">
        <f>[2]國女團!$Y$13</f>
        <v>21</v>
      </c>
      <c r="F45" s="11"/>
      <c r="G45" s="112"/>
      <c r="H45" s="112"/>
      <c r="I45" s="112"/>
      <c r="J45" s="762"/>
      <c r="K45" s="762"/>
      <c r="L45" s="199">
        <f>IF([2]國女團!$M$63=[2]國女團!$O$63,"",([2]國女團!$O$63))</f>
        <v>2</v>
      </c>
      <c r="M45" s="763"/>
      <c r="O45" s="21"/>
      <c r="R45" s="780">
        <v>19</v>
      </c>
      <c r="S45" s="764" t="str">
        <f>VLOOKUP(R45,[3]國女團!$A$42:$E$110,4,0)</f>
        <v>臺東縣</v>
      </c>
      <c r="T45" s="764" t="str">
        <f>VLOOKUP(R45,[3]國女團!$A$42:$E$110,5,0)</f>
        <v>新生國中</v>
      </c>
    </row>
    <row r="46" spans="1:20" ht="13.5" customHeight="1" thickBot="1">
      <c r="A46" s="768"/>
      <c r="B46" s="769"/>
      <c r="C46" s="785" t="s">
        <v>2</v>
      </c>
      <c r="D46" s="4"/>
      <c r="E46" s="785" t="s">
        <v>197</v>
      </c>
      <c r="F46" s="775"/>
      <c r="G46" s="188">
        <f>IF([2]國女團!$M$30=[2]國女團!$O$30,"",([2]國女團!$M$30))</f>
        <v>1</v>
      </c>
      <c r="H46" s="796">
        <f>[2]國女團!$Y$30</f>
        <v>28</v>
      </c>
      <c r="I46" s="796"/>
      <c r="J46" s="112"/>
      <c r="K46" s="112"/>
      <c r="L46" s="124"/>
      <c r="N46" s="201">
        <f>[2]國女團!$Y$5</f>
        <v>3</v>
      </c>
      <c r="O46" s="197">
        <f>IF([2]國女團!$M$52=[2]國女團!$O$52,"",([2]國女團!$M$52))</f>
        <v>0</v>
      </c>
      <c r="P46" s="783" t="s">
        <v>31</v>
      </c>
      <c r="Q46" s="13"/>
      <c r="R46" s="781"/>
      <c r="S46" s="764"/>
      <c r="T46" s="764"/>
    </row>
    <row r="47" spans="1:20" ht="13.5" customHeight="1" thickBot="1">
      <c r="A47" s="768">
        <v>22</v>
      </c>
      <c r="B47" s="769" t="str">
        <f>VLOOKUP(A47,[1]國女團!$A$2:$G$38,7,0)</f>
        <v>臺北市麗山國中</v>
      </c>
      <c r="C47" s="785"/>
      <c r="D47" s="5"/>
      <c r="E47" s="774"/>
      <c r="F47" s="775"/>
      <c r="G47" s="194">
        <f>IF([2]國女團!$M$30=[2]國女團!$O$30,"",([2]國女團!$O$30))</f>
        <v>3</v>
      </c>
      <c r="H47" s="796"/>
      <c r="I47" s="796"/>
      <c r="J47" s="112"/>
      <c r="K47" s="112"/>
      <c r="L47" s="124"/>
      <c r="N47" s="28"/>
      <c r="O47" s="198">
        <f>IF([2]國女團!$M$52=[2]國女團!$O$52,"",([2]國女團!$O$52))</f>
        <v>3</v>
      </c>
      <c r="P47" s="765"/>
      <c r="Q47" s="7"/>
      <c r="R47" s="780">
        <v>20</v>
      </c>
      <c r="S47" s="764" t="str">
        <f>VLOOKUP(R47,[3]國女團!$A$42:$E$110,4,0)</f>
        <v>新竹市</v>
      </c>
      <c r="T47" s="764" t="str">
        <f>VLOOKUP(R47,[3]國女團!$A$42:$E$110,5,0)</f>
        <v>培英國中</v>
      </c>
    </row>
    <row r="48" spans="1:20" ht="13.5" customHeight="1" thickBot="1">
      <c r="A48" s="768"/>
      <c r="B48" s="769"/>
      <c r="C48" s="778" t="s">
        <v>13</v>
      </c>
      <c r="D48" s="188">
        <f>IF([2]國女團!$M$14=[2]國女團!$O$14,"",([2]國女團!$M$14))</f>
        <v>3</v>
      </c>
      <c r="E48" s="190">
        <f>[2]國女團!$Y$14</f>
        <v>22</v>
      </c>
      <c r="F48" s="179"/>
      <c r="H48" s="112"/>
      <c r="I48" s="112"/>
      <c r="J48" s="112"/>
      <c r="K48" s="112"/>
      <c r="L48" s="20"/>
      <c r="M48" s="16"/>
      <c r="N48" s="28"/>
      <c r="O48" s="21"/>
      <c r="P48" s="200">
        <f>IF([2]國女團!$M$45=[2]國女團!$O$45,"",([2]國女團!$M$45))</f>
        <v>1</v>
      </c>
      <c r="Q48" s="783" t="s">
        <v>24</v>
      </c>
      <c r="R48" s="781"/>
      <c r="S48" s="764"/>
      <c r="T48" s="764"/>
    </row>
    <row r="49" spans="1:20" ht="13.5" customHeight="1" thickBot="1">
      <c r="A49" s="768">
        <v>23</v>
      </c>
      <c r="B49" s="769" t="str">
        <f>VLOOKUP(A49,[1]國女團!$A$2:$G$38,7,0)</f>
        <v>宜蘭縣中華國中</v>
      </c>
      <c r="C49" s="779"/>
      <c r="D49" s="187">
        <f>IF([2]國女團!$M$14=[2]國女團!$O$14,"",([2]國女團!$O$14))</f>
        <v>0</v>
      </c>
      <c r="E49" s="180"/>
      <c r="F49" s="179"/>
      <c r="H49" s="112"/>
      <c r="I49" s="112"/>
      <c r="J49" s="112"/>
      <c r="K49" s="112"/>
      <c r="L49" s="20"/>
      <c r="M49" s="196">
        <f>[2]國女團!$Y$57</f>
        <v>22</v>
      </c>
      <c r="N49" s="197">
        <f>IF([2]國女團!$M$57=[2]國女團!$O$57,"",([2]國女團!$M$57))</f>
        <v>0</v>
      </c>
      <c r="O49" s="763" t="s">
        <v>1</v>
      </c>
      <c r="P49" s="199">
        <f>IF([2]國女團!$M$45=[2]國女團!$O$45,"",([2]國女團!$O$45))</f>
        <v>3</v>
      </c>
      <c r="Q49" s="784"/>
      <c r="R49" s="780">
        <v>21</v>
      </c>
      <c r="S49" s="764" t="str">
        <f>VLOOKUP(R49,[3]國女團!$A$42:$E$110,4,0)</f>
        <v>基隆市</v>
      </c>
      <c r="T49" s="764" t="str">
        <f>VLOOKUP(R49,[3]國女團!$A$42:$E$110,5,0)</f>
        <v>中正國中</v>
      </c>
    </row>
    <row r="50" spans="1:20" ht="13.5" customHeight="1" thickBot="1">
      <c r="A50" s="768"/>
      <c r="B50" s="769"/>
      <c r="C50" s="785" t="s">
        <v>200</v>
      </c>
      <c r="D50" s="775"/>
      <c r="E50" s="188">
        <f>IF([2]國女團!$M$23=[2]國女團!$O$23,"",([2]國女團!$M$23))</f>
        <v>3</v>
      </c>
      <c r="F50" s="186">
        <f>[2]國女團!$Y$23</f>
        <v>22</v>
      </c>
      <c r="H50" s="112"/>
      <c r="I50" s="112"/>
      <c r="J50" s="112"/>
      <c r="K50" s="112"/>
      <c r="L50" s="793"/>
      <c r="M50" s="19"/>
      <c r="N50" s="198">
        <f>IF([2]國女團!$M$57=[2]國女團!$O$57,"",([2]國女團!$O$57))</f>
        <v>3</v>
      </c>
      <c r="O50" s="763"/>
      <c r="R50" s="781"/>
      <c r="S50" s="764"/>
      <c r="T50" s="764"/>
    </row>
    <row r="51" spans="1:20" ht="13.5" customHeight="1" thickBot="1">
      <c r="A51" s="768">
        <v>24</v>
      </c>
      <c r="B51" s="769" t="str">
        <f>VLOOKUP(A51,[1]國女團!$A$2:$G$38,7,0)</f>
        <v>嘉義縣朴子國中</v>
      </c>
      <c r="C51" s="774"/>
      <c r="D51" s="775"/>
      <c r="E51" s="187">
        <f>IF([2]國女團!$M$23=[2]國女團!$O$23,"",([2]國女團!$O$23))</f>
        <v>0</v>
      </c>
      <c r="F51" s="186"/>
      <c r="K51" s="112"/>
      <c r="L51" s="793"/>
      <c r="M51" s="19"/>
      <c r="N51" s="21"/>
      <c r="O51" s="16"/>
      <c r="P51" s="17"/>
      <c r="Q51" s="17"/>
      <c r="R51" s="780">
        <v>22</v>
      </c>
      <c r="S51" s="764" t="str">
        <f>VLOOKUP(R51,[3]國女團!$A$42:$E$110,4,0)</f>
        <v>高雄市</v>
      </c>
      <c r="T51" s="764" t="str">
        <f>VLOOKUP(R51,[3]國女團!$A$42:$E$110,5,0)</f>
        <v>林園高中</v>
      </c>
    </row>
    <row r="52" spans="1:20" ht="13.5" customHeight="1" thickBot="1">
      <c r="A52" s="768"/>
      <c r="B52" s="769"/>
      <c r="C52" s="778" t="s">
        <v>17</v>
      </c>
      <c r="D52" s="184">
        <f>IF([2]國女團!$M$15=[2]國女團!$O$15,"",([2]國女團!$M$15))</f>
        <v>0</v>
      </c>
      <c r="E52" s="183"/>
      <c r="F52" s="11"/>
      <c r="L52" s="126"/>
      <c r="M52" s="200">
        <f>IF([2]國女團!$M$61=[2]國女團!$O$61,"",([2]國女團!$M$61))</f>
        <v>3</v>
      </c>
      <c r="N52" s="763" t="s">
        <v>125</v>
      </c>
      <c r="O52" s="200">
        <f>IF([2]國女團!$M$53=[2]國女團!$O$53,"",([2]國女團!$M$53))</f>
        <v>3</v>
      </c>
      <c r="P52" s="783" t="s">
        <v>0</v>
      </c>
      <c r="Q52" s="7"/>
      <c r="R52" s="781"/>
      <c r="S52" s="764"/>
      <c r="T52" s="764"/>
    </row>
    <row r="53" spans="1:20" ht="13.5" customHeight="1" thickBot="1">
      <c r="A53" s="768">
        <v>25</v>
      </c>
      <c r="B53" s="769" t="str">
        <f>VLOOKUP(A53,[1]國女團!$A$2:$G$38,7,0)</f>
        <v>臺南市善化國中</v>
      </c>
      <c r="C53" s="779"/>
      <c r="D53" s="185">
        <f>IF([2]國女團!$M$15=[2]國女團!$O$15,"",([2]國女團!$O$15))</f>
        <v>3</v>
      </c>
      <c r="E53" s="186">
        <f>[2]國女團!$Y$15</f>
        <v>25</v>
      </c>
      <c r="F53" s="11"/>
      <c r="K53" s="790">
        <f>[2]國女團!$Y$61</f>
        <v>22</v>
      </c>
      <c r="L53" s="791"/>
      <c r="M53" s="199">
        <f>IF([2]國女團!$M$61=[2]國女團!$O$61,"",([2]國女團!$O$61))</f>
        <v>2</v>
      </c>
      <c r="N53" s="763"/>
      <c r="O53" s="199">
        <f>IF([2]國女團!$M$53=[2]國女團!$O$53,"",([2]國女團!$O$53))</f>
        <v>0</v>
      </c>
      <c r="P53" s="784"/>
      <c r="Q53" s="10"/>
      <c r="R53" s="780">
        <v>23</v>
      </c>
      <c r="S53" s="764" t="str">
        <f>VLOOKUP(R53,[3]國女團!$A$42:$E$110,4,0)</f>
        <v>高雄市</v>
      </c>
      <c r="T53" s="764" t="str">
        <f>VLOOKUP(R53,[3]國女團!$A$42:$E$110,5,0)</f>
        <v>五甲國中</v>
      </c>
    </row>
    <row r="54" spans="1:20" ht="13.5" customHeight="1" thickBot="1">
      <c r="A54" s="768"/>
      <c r="B54" s="769"/>
      <c r="C54" s="5"/>
      <c r="D54" s="785" t="s">
        <v>204</v>
      </c>
      <c r="E54" s="775"/>
      <c r="F54" s="184">
        <f>IF([2]國女團!$M$28=[2]國女團!$O$28,"",([2]國女團!$M$28))</f>
        <v>0</v>
      </c>
      <c r="G54" s="189"/>
      <c r="K54" s="791"/>
      <c r="L54" s="791"/>
      <c r="M54" s="28"/>
      <c r="N54" s="21"/>
      <c r="O54" s="21"/>
      <c r="P54" s="7"/>
      <c r="Q54" s="21" t="s">
        <v>2</v>
      </c>
      <c r="R54" s="781"/>
      <c r="S54" s="764"/>
      <c r="T54" s="764"/>
    </row>
    <row r="55" spans="1:20" ht="13.5" customHeight="1" thickBot="1">
      <c r="A55" s="768">
        <v>26</v>
      </c>
      <c r="B55" s="769" t="str">
        <f>VLOOKUP(A55,[1]國女團!$A$2:$G$38,7,0)</f>
        <v>臺東縣新生國中</v>
      </c>
      <c r="C55" s="4"/>
      <c r="D55" s="774"/>
      <c r="E55" s="775"/>
      <c r="F55" s="185">
        <f>IF([2]國女團!$M$28=[2]國女團!$O$28,"",([2]國女團!$O$28))</f>
        <v>3</v>
      </c>
      <c r="G55" s="190">
        <f>[2]國女團!$Y$28</f>
        <v>28</v>
      </c>
      <c r="L55" s="20"/>
      <c r="M55" s="28"/>
      <c r="N55" s="24"/>
      <c r="O55" s="17"/>
      <c r="P55" s="10"/>
      <c r="Q55" s="17"/>
      <c r="R55" s="780">
        <v>24</v>
      </c>
      <c r="S55" s="764" t="str">
        <f>VLOOKUP(R55,[3]國女團!$A$42:$E$110,4,0)</f>
        <v>新北市</v>
      </c>
      <c r="T55" s="764" t="str">
        <f>VLOOKUP(R55,[3]國女團!$A$42:$E$110,5,0)</f>
        <v>新莊國中</v>
      </c>
    </row>
    <row r="56" spans="1:20" ht="13.5" customHeight="1" thickBot="1">
      <c r="A56" s="768"/>
      <c r="B56" s="769"/>
      <c r="C56" s="778" t="s">
        <v>14</v>
      </c>
      <c r="D56" s="188">
        <f>IF([2]國女團!$M$16=[2]國女團!$O$16,"",([2]國女團!$M$16))</f>
        <v>0</v>
      </c>
      <c r="E56" s="186">
        <f>[2]國女團!$Y$16</f>
        <v>27</v>
      </c>
      <c r="F56" s="193"/>
      <c r="K56" s="112"/>
      <c r="L56" s="20"/>
      <c r="M56" s="201">
        <f>R55</f>
        <v>24</v>
      </c>
      <c r="N56" s="787" t="s">
        <v>2</v>
      </c>
      <c r="O56" s="15"/>
      <c r="P56" s="21" t="s">
        <v>2</v>
      </c>
      <c r="Q56" s="7"/>
      <c r="R56" s="781"/>
      <c r="S56" s="764"/>
      <c r="T56" s="764"/>
    </row>
    <row r="57" spans="1:20" ht="13.5" customHeight="1" thickBot="1">
      <c r="A57" s="768">
        <v>27</v>
      </c>
      <c r="B57" s="769" t="str">
        <f>VLOOKUP(A57,[1]國女團!$A$2:$G$38,7,0)</f>
        <v>高雄市五甲國中</v>
      </c>
      <c r="C57" s="779"/>
      <c r="D57" s="187">
        <f>IF([2]國女團!$M$16=[2]國女團!$O$16,"",([2]國女團!$O$16))</f>
        <v>3</v>
      </c>
      <c r="E57" s="186"/>
      <c r="F57" s="5"/>
      <c r="K57" s="112"/>
      <c r="L57" s="20"/>
      <c r="M57" s="21"/>
      <c r="N57" s="787"/>
      <c r="O57" s="21"/>
      <c r="P57" s="21"/>
      <c r="Q57" s="7"/>
      <c r="R57" s="776"/>
      <c r="S57" s="181"/>
      <c r="T57" s="181"/>
    </row>
    <row r="58" spans="1:20" ht="13.5" customHeight="1" thickBot="1">
      <c r="A58" s="768"/>
      <c r="B58" s="769"/>
      <c r="C58" s="785" t="s">
        <v>18</v>
      </c>
      <c r="D58" s="775"/>
      <c r="E58" s="184">
        <f>IF([2]國女團!$M$24=[2]國女團!$O$24,"",([2]國女團!$M$24))</f>
        <v>0</v>
      </c>
      <c r="F58" s="189"/>
      <c r="K58" s="112"/>
      <c r="L58" s="20"/>
      <c r="M58" s="21"/>
      <c r="N58" s="21"/>
      <c r="O58" s="21"/>
      <c r="P58" s="21"/>
      <c r="Q58" s="21"/>
      <c r="R58" s="777"/>
      <c r="S58" s="182"/>
      <c r="T58" s="182"/>
    </row>
    <row r="59" spans="1:20" ht="13.5" customHeight="1" thickBot="1">
      <c r="A59" s="768">
        <v>28</v>
      </c>
      <c r="B59" s="769" t="str">
        <f>VLOOKUP(A59,[1]國女團!$A$2:$G$38,7,0)</f>
        <v>新北市淡江高中</v>
      </c>
      <c r="C59" s="788"/>
      <c r="D59" s="789"/>
      <c r="E59" s="185">
        <f>IF([2]國女團!$M$24=[2]國女團!$O$24,"",([2]國女團!$O$24))</f>
        <v>3</v>
      </c>
      <c r="F59" s="190">
        <f>[2]國女團!$Y$24</f>
        <v>28</v>
      </c>
      <c r="K59" s="112"/>
      <c r="L59" s="20"/>
      <c r="M59" s="21"/>
      <c r="N59" s="21"/>
      <c r="O59" s="21"/>
      <c r="P59" s="21"/>
      <c r="Q59" s="21"/>
      <c r="R59" s="127" t="s">
        <v>180</v>
      </c>
      <c r="S59" s="127"/>
    </row>
    <row r="60" spans="1:20" ht="13.5" customHeight="1">
      <c r="A60" s="768"/>
      <c r="B60" s="769"/>
      <c r="C60" s="5"/>
      <c r="D60" s="9" t="s">
        <v>2</v>
      </c>
      <c r="E60" s="4"/>
      <c r="F60" s="4"/>
      <c r="K60" s="112"/>
      <c r="L60" s="20"/>
      <c r="M60" s="21"/>
      <c r="N60" s="21"/>
      <c r="O60" s="21"/>
      <c r="R60" s="2"/>
      <c r="S60" s="2"/>
    </row>
    <row r="61" spans="1:20">
      <c r="D61" s="3"/>
      <c r="E61" s="3"/>
      <c r="N61" s="21"/>
      <c r="O61" s="21"/>
    </row>
  </sheetData>
  <sheetProtection password="CEBE" sheet="1" objects="1" scenarios="1"/>
  <mergeCells count="196">
    <mergeCell ref="A41:A42"/>
    <mergeCell ref="A3:I3"/>
    <mergeCell ref="J3:T3"/>
    <mergeCell ref="A4:I4"/>
    <mergeCell ref="J4:T4"/>
    <mergeCell ref="E46:F47"/>
    <mergeCell ref="H46:I47"/>
    <mergeCell ref="R47:R48"/>
    <mergeCell ref="T47:T48"/>
    <mergeCell ref="C48:C49"/>
    <mergeCell ref="A43:A44"/>
    <mergeCell ref="T49:T50"/>
    <mergeCell ref="C50:D51"/>
    <mergeCell ref="L50:L51"/>
    <mergeCell ref="Q48:Q49"/>
    <mergeCell ref="A47:A48"/>
    <mergeCell ref="B47:B48"/>
    <mergeCell ref="A49:A50"/>
    <mergeCell ref="B49:B50"/>
    <mergeCell ref="A45:A46"/>
    <mergeCell ref="B45:B46"/>
    <mergeCell ref="R45:R46"/>
    <mergeCell ref="T39:T40"/>
    <mergeCell ref="B41:B42"/>
    <mergeCell ref="A53:A54"/>
    <mergeCell ref="B53:B54"/>
    <mergeCell ref="R53:R54"/>
    <mergeCell ref="P52:P53"/>
    <mergeCell ref="A51:A52"/>
    <mergeCell ref="B51:B52"/>
    <mergeCell ref="R51:R52"/>
    <mergeCell ref="T53:T54"/>
    <mergeCell ref="D54:E55"/>
    <mergeCell ref="A55:A56"/>
    <mergeCell ref="C56:C57"/>
    <mergeCell ref="N56:N57"/>
    <mergeCell ref="A57:A58"/>
    <mergeCell ref="B57:B58"/>
    <mergeCell ref="C58:D59"/>
    <mergeCell ref="C52:C53"/>
    <mergeCell ref="N52:N53"/>
    <mergeCell ref="A59:A60"/>
    <mergeCell ref="B59:B60"/>
    <mergeCell ref="B55:B56"/>
    <mergeCell ref="R55:R56"/>
    <mergeCell ref="T55:T56"/>
    <mergeCell ref="R57:R58"/>
    <mergeCell ref="S55:S56"/>
    <mergeCell ref="T43:T44"/>
    <mergeCell ref="C44:C45"/>
    <mergeCell ref="S43:S44"/>
    <mergeCell ref="J44:K45"/>
    <mergeCell ref="M44:M45"/>
    <mergeCell ref="T41:T42"/>
    <mergeCell ref="C42:D43"/>
    <mergeCell ref="K53:L54"/>
    <mergeCell ref="R49:R50"/>
    <mergeCell ref="S49:S50"/>
    <mergeCell ref="S51:S52"/>
    <mergeCell ref="S53:S54"/>
    <mergeCell ref="T51:T52"/>
    <mergeCell ref="O49:O50"/>
    <mergeCell ref="C40:C41"/>
    <mergeCell ref="T45:T46"/>
    <mergeCell ref="C46:C47"/>
    <mergeCell ref="O39:O40"/>
    <mergeCell ref="R39:R40"/>
    <mergeCell ref="B43:B44"/>
    <mergeCell ref="R43:R44"/>
    <mergeCell ref="T23:T24"/>
    <mergeCell ref="B25:B26"/>
    <mergeCell ref="O25:O26"/>
    <mergeCell ref="S27:S28"/>
    <mergeCell ref="S29:S30"/>
    <mergeCell ref="A33:A34"/>
    <mergeCell ref="B33:B34"/>
    <mergeCell ref="R33:R34"/>
    <mergeCell ref="T33:T34"/>
    <mergeCell ref="C34:D35"/>
    <mergeCell ref="A35:A36"/>
    <mergeCell ref="B35:B36"/>
    <mergeCell ref="R35:R36"/>
    <mergeCell ref="T35:T36"/>
    <mergeCell ref="C36:C37"/>
    <mergeCell ref="A37:A38"/>
    <mergeCell ref="B37:B38"/>
    <mergeCell ref="R37:R38"/>
    <mergeCell ref="T37:T38"/>
    <mergeCell ref="D38:E39"/>
    <mergeCell ref="A39:A40"/>
    <mergeCell ref="B39:B40"/>
    <mergeCell ref="T31:T32"/>
    <mergeCell ref="T25:T26"/>
    <mergeCell ref="D26:E27"/>
    <mergeCell ref="S25:S26"/>
    <mergeCell ref="B29:B30"/>
    <mergeCell ref="R29:R30"/>
    <mergeCell ref="T29:T30"/>
    <mergeCell ref="C30:D31"/>
    <mergeCell ref="A27:A28"/>
    <mergeCell ref="B27:B28"/>
    <mergeCell ref="R27:R28"/>
    <mergeCell ref="T27:T28"/>
    <mergeCell ref="C28:C29"/>
    <mergeCell ref="B23:B24"/>
    <mergeCell ref="R23:R24"/>
    <mergeCell ref="S23:S24"/>
    <mergeCell ref="A31:A32"/>
    <mergeCell ref="A29:A30"/>
    <mergeCell ref="C24:C25"/>
    <mergeCell ref="Q24:Q25"/>
    <mergeCell ref="A25:A26"/>
    <mergeCell ref="A21:A22"/>
    <mergeCell ref="B21:B22"/>
    <mergeCell ref="B31:B32"/>
    <mergeCell ref="R31:R32"/>
    <mergeCell ref="S21:S22"/>
    <mergeCell ref="N28:N29"/>
    <mergeCell ref="A15:A16"/>
    <mergeCell ref="B15:B16"/>
    <mergeCell ref="R15:R16"/>
    <mergeCell ref="T15:T16"/>
    <mergeCell ref="C16:C17"/>
    <mergeCell ref="Q16:Q17"/>
    <mergeCell ref="A17:A18"/>
    <mergeCell ref="B17:B18"/>
    <mergeCell ref="T17:T18"/>
    <mergeCell ref="E18:F19"/>
    <mergeCell ref="H18:I19"/>
    <mergeCell ref="P18:P19"/>
    <mergeCell ref="A19:A20"/>
    <mergeCell ref="B19:B20"/>
    <mergeCell ref="R19:R20"/>
    <mergeCell ref="T19:T20"/>
    <mergeCell ref="C20:C21"/>
    <mergeCell ref="J20:K21"/>
    <mergeCell ref="R21:R22"/>
    <mergeCell ref="T21:T22"/>
    <mergeCell ref="C22:D23"/>
    <mergeCell ref="P22:P23"/>
    <mergeCell ref="A23:A24"/>
    <mergeCell ref="L14:L15"/>
    <mergeCell ref="S9:S10"/>
    <mergeCell ref="S11:S12"/>
    <mergeCell ref="S13:S14"/>
    <mergeCell ref="S15:S16"/>
    <mergeCell ref="S17:S18"/>
    <mergeCell ref="P36:P37"/>
    <mergeCell ref="P42:P43"/>
    <mergeCell ref="P46:P47"/>
    <mergeCell ref="R13:R14"/>
    <mergeCell ref="P28:P29"/>
    <mergeCell ref="S19:S20"/>
    <mergeCell ref="S31:S32"/>
    <mergeCell ref="S33:S34"/>
    <mergeCell ref="S35:S36"/>
    <mergeCell ref="S37:S38"/>
    <mergeCell ref="S39:S40"/>
    <mergeCell ref="S47:S48"/>
    <mergeCell ref="S45:S46"/>
    <mergeCell ref="S41:S42"/>
    <mergeCell ref="Q40:Q41"/>
    <mergeCell ref="R41:R42"/>
    <mergeCell ref="O15:O16"/>
    <mergeCell ref="N12:N13"/>
    <mergeCell ref="K11:L12"/>
    <mergeCell ref="K29:L30"/>
    <mergeCell ref="K35:L36"/>
    <mergeCell ref="R17:R18"/>
    <mergeCell ref="M20:M21"/>
    <mergeCell ref="R25:R26"/>
    <mergeCell ref="N36:N37"/>
    <mergeCell ref="A1:T1"/>
    <mergeCell ref="A5:A6"/>
    <mergeCell ref="B5:B6"/>
    <mergeCell ref="C6:D7"/>
    <mergeCell ref="A7:A8"/>
    <mergeCell ref="B7:B8"/>
    <mergeCell ref="R7:R8"/>
    <mergeCell ref="T7:T8"/>
    <mergeCell ref="C8:C9"/>
    <mergeCell ref="A9:A10"/>
    <mergeCell ref="B9:B10"/>
    <mergeCell ref="R9:R10"/>
    <mergeCell ref="T9:T10"/>
    <mergeCell ref="D10:E11"/>
    <mergeCell ref="A11:A12"/>
    <mergeCell ref="B11:B12"/>
    <mergeCell ref="R11:R12"/>
    <mergeCell ref="T11:T12"/>
    <mergeCell ref="C12:C13"/>
    <mergeCell ref="P12:P13"/>
    <mergeCell ref="A13:A14"/>
    <mergeCell ref="B13:B14"/>
    <mergeCell ref="T13:T14"/>
    <mergeCell ref="C14:D15"/>
  </mergeCells>
  <phoneticPr fontId="2" type="noConversion"/>
  <printOptions horizontalCentered="1"/>
  <pageMargins left="0.19685039370078741" right="0.19685039370078741" top="0.59055118110236227" bottom="0.39370078740157483" header="0.55118110236220474" footer="0.31496062992125984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6">
    <tabColor rgb="FF0070C0"/>
  </sheetPr>
  <dimension ref="A1:M79"/>
  <sheetViews>
    <sheetView showGridLines="0" topLeftCell="A25" workbookViewId="0">
      <selection activeCell="B30" sqref="B30:B31"/>
    </sheetView>
  </sheetViews>
  <sheetFormatPr defaultRowHeight="19.5"/>
  <cols>
    <col min="1" max="1" width="4.75" style="98" customWidth="1"/>
    <col min="2" max="2" width="16.75" style="161" customWidth="1"/>
    <col min="3" max="4" width="8.75" style="31" customWidth="1"/>
    <col min="5" max="5" width="6.75" style="37" customWidth="1"/>
    <col min="6" max="6" width="6.75" style="1" customWidth="1"/>
    <col min="7" max="8" width="8.75" style="1" customWidth="1"/>
    <col min="9" max="9" width="3.625" style="37" customWidth="1"/>
    <col min="10" max="10" width="3.625" style="96" customWidth="1"/>
    <col min="11" max="11" width="2.75" style="37" customWidth="1"/>
    <col min="12" max="12" width="6.625" style="37" customWidth="1"/>
  </cols>
  <sheetData>
    <row r="1" spans="1:13" ht="8.1" customHeight="1">
      <c r="A1" s="770" t="s">
        <v>144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L1" s="884"/>
    </row>
    <row r="2" spans="1:13" ht="8.1" customHeight="1">
      <c r="A2" s="884"/>
      <c r="B2" s="884"/>
      <c r="C2" s="884"/>
      <c r="D2" s="884"/>
      <c r="E2" s="884"/>
      <c r="F2" s="884"/>
      <c r="G2" s="884"/>
      <c r="H2" s="884"/>
      <c r="I2" s="884"/>
      <c r="J2" s="884"/>
      <c r="K2" s="884"/>
      <c r="L2" s="884"/>
    </row>
    <row r="3" spans="1:13" ht="8.1" customHeight="1">
      <c r="A3" s="884"/>
      <c r="B3" s="884"/>
      <c r="C3" s="884"/>
      <c r="D3" s="884"/>
      <c r="E3" s="884"/>
      <c r="F3" s="884"/>
      <c r="G3" s="884"/>
      <c r="H3" s="884"/>
      <c r="I3" s="884"/>
      <c r="J3" s="884"/>
      <c r="K3" s="884"/>
      <c r="L3" s="884"/>
    </row>
    <row r="4" spans="1:13" ht="8.1" customHeight="1">
      <c r="A4" s="884"/>
      <c r="B4" s="884"/>
      <c r="C4" s="884"/>
      <c r="D4" s="884"/>
      <c r="E4" s="884"/>
      <c r="F4" s="884"/>
      <c r="G4" s="884"/>
      <c r="H4" s="884"/>
      <c r="I4" s="884"/>
      <c r="J4" s="884"/>
      <c r="K4" s="884"/>
      <c r="L4" s="884"/>
    </row>
    <row r="5" spans="1:13" ht="8.1" customHeight="1">
      <c r="A5" s="884"/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</row>
    <row r="6" spans="1:13" ht="25.15" customHeight="1">
      <c r="A6" s="782" t="s">
        <v>145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</row>
    <row r="7" spans="1:13" ht="8.1" customHeight="1">
      <c r="A7" s="97"/>
      <c r="B7" s="160"/>
      <c r="C7" s="110"/>
      <c r="D7" s="110"/>
      <c r="E7" s="95"/>
      <c r="F7" s="95"/>
      <c r="G7" s="95"/>
      <c r="H7" s="95"/>
      <c r="I7" s="95"/>
      <c r="J7" s="95"/>
      <c r="K7" s="95"/>
      <c r="L7" s="95"/>
    </row>
    <row r="8" spans="1:13" ht="9.9499999999999993" customHeight="1" thickBot="1">
      <c r="A8" s="885">
        <v>1</v>
      </c>
      <c r="B8" s="886" t="str">
        <f>VLOOKUP(A8,[1]高男雙!$A$2:$F$38,4,0)</f>
        <v>臺東縣臺東高商</v>
      </c>
      <c r="C8" s="782" t="str">
        <f>VLOOKUP(A8,[1]高男雙!$A$2:$F$38,5,0)</f>
        <v>胡宗諭</v>
      </c>
      <c r="D8" s="782" t="str">
        <f>VLOOKUP(A8,[1]高男雙!$A$2:$F$38,6,0)</f>
        <v>郭紹平</v>
      </c>
      <c r="E8" s="220"/>
      <c r="F8" s="219"/>
      <c r="G8" s="207"/>
      <c r="H8" s="207"/>
      <c r="I8" s="224"/>
      <c r="J8" s="292"/>
      <c r="K8" s="293"/>
      <c r="L8" s="293"/>
      <c r="M8" s="294"/>
    </row>
    <row r="9" spans="1:13" ht="9.9499999999999993" customHeight="1" thickBot="1">
      <c r="A9" s="885"/>
      <c r="B9" s="886"/>
      <c r="C9" s="782"/>
      <c r="D9" s="782"/>
      <c r="E9" s="887" t="s">
        <v>127</v>
      </c>
      <c r="F9" s="888"/>
      <c r="G9" s="229">
        <f>IF([2]高男雙!$M$9=[2]高男雙!$O$9,"",([2]高男雙!$M$9))</f>
        <v>0</v>
      </c>
      <c r="H9" s="295">
        <f>[2]高男雙!$Y$9</f>
        <v>3</v>
      </c>
      <c r="I9" s="207"/>
      <c r="J9" s="296"/>
      <c r="K9" s="207"/>
      <c r="L9" s="207"/>
      <c r="M9" s="294"/>
    </row>
    <row r="10" spans="1:13" ht="9.9499999999999993" customHeight="1" thickBot="1">
      <c r="A10" s="885">
        <v>2</v>
      </c>
      <c r="B10" s="886" t="str">
        <f>VLOOKUP(A10,[1]高男雙!$A$2:$F$38,4,0)</f>
        <v>彰化縣彰化藝中</v>
      </c>
      <c r="C10" s="782" t="str">
        <f>VLOOKUP(A10,[1]高男雙!$A$2:$F$38,5,0)</f>
        <v>黃冠宇</v>
      </c>
      <c r="D10" s="782" t="str">
        <f>VLOOKUP(A10,[1]高男雙!$A$2:$F$38,6,0)</f>
        <v>林主恩</v>
      </c>
      <c r="E10" s="889"/>
      <c r="F10" s="890"/>
      <c r="G10" s="297">
        <f>IF([2]高男雙!$M$9=[2]高男雙!$O$9,"",([2]高男雙!$O$9))</f>
        <v>3</v>
      </c>
      <c r="H10" s="207"/>
      <c r="I10" s="207"/>
      <c r="J10" s="296"/>
      <c r="K10" s="207"/>
      <c r="L10" s="207"/>
      <c r="M10" s="294"/>
    </row>
    <row r="11" spans="1:13" ht="9.9499999999999993" customHeight="1" thickBot="1">
      <c r="A11" s="885"/>
      <c r="B11" s="886"/>
      <c r="C11" s="782"/>
      <c r="D11" s="782"/>
      <c r="E11" s="888" t="s">
        <v>102</v>
      </c>
      <c r="F11" s="470">
        <f>IF([2]高男雙!$M$5=[2]高男雙!$O$5,"",([2]高男雙!$M$5))</f>
        <v>0</v>
      </c>
      <c r="G11" s="222"/>
      <c r="H11" s="207"/>
      <c r="I11" s="207"/>
      <c r="J11" s="296"/>
      <c r="K11" s="207"/>
      <c r="L11" s="207"/>
      <c r="M11" s="294"/>
    </row>
    <row r="12" spans="1:13" ht="9.9499999999999993" customHeight="1" thickBot="1">
      <c r="A12" s="885">
        <v>3</v>
      </c>
      <c r="B12" s="886" t="str">
        <f>VLOOKUP(A12,[1]高男雙!$A$2:$F$38,4,0)</f>
        <v>高雄市福誠高中</v>
      </c>
      <c r="C12" s="782" t="str">
        <f>VLOOKUP(A12,[1]高男雙!$A$2:$F$38,5,0)</f>
        <v>林岳呈</v>
      </c>
      <c r="D12" s="782" t="str">
        <f>VLOOKUP(A12,[1]高男雙!$A$2:$F$38,6,0)</f>
        <v>陳冠祥</v>
      </c>
      <c r="E12" s="891"/>
      <c r="F12" s="298">
        <f>IF([2]高男雙!$M$5=[2]高男雙!$O$5,"",([2]高男雙!$O$5))</f>
        <v>3</v>
      </c>
      <c r="G12" s="892" t="s">
        <v>128</v>
      </c>
      <c r="H12" s="229">
        <f>IF([2]高男雙!$M$25=[2]高男雙!$O$25,"",([2]高男雙!$M$25))</f>
        <v>0</v>
      </c>
      <c r="I12" s="295">
        <f>[2]高男雙!$Y$25</f>
        <v>5</v>
      </c>
      <c r="J12" s="296"/>
      <c r="K12" s="207"/>
      <c r="L12" s="207"/>
      <c r="M12" s="294"/>
    </row>
    <row r="13" spans="1:13" ht="9.9499999999999993" customHeight="1">
      <c r="A13" s="885"/>
      <c r="B13" s="886"/>
      <c r="C13" s="782"/>
      <c r="D13" s="782"/>
      <c r="E13" s="219"/>
      <c r="F13" s="208"/>
      <c r="G13" s="893"/>
      <c r="H13" s="297">
        <f>IF([2]高男雙!$M$25=[2]高男雙!$O$25,"",([2]高男雙!$O$25))</f>
        <v>3</v>
      </c>
      <c r="I13" s="207"/>
      <c r="J13" s="296"/>
      <c r="K13" s="207"/>
      <c r="L13" s="207"/>
      <c r="M13" s="294"/>
    </row>
    <row r="14" spans="1:13" ht="9.9499999999999993" customHeight="1" thickBot="1">
      <c r="A14" s="885">
        <v>4</v>
      </c>
      <c r="B14" s="886" t="str">
        <f>VLOOKUP(A14,[1]高男雙!$A$2:$F$38,4,0)</f>
        <v>苗栗縣君毅高中</v>
      </c>
      <c r="C14" s="782" t="str">
        <f>VLOOKUP(A14,[1]高男雙!$A$2:$F$38,5,0)</f>
        <v>黃廉忠</v>
      </c>
      <c r="D14" s="782" t="str">
        <f>VLOOKUP(A14,[1]高男雙!$A$2:$F$38,6,0)</f>
        <v>葉浜枻</v>
      </c>
      <c r="E14" s="219"/>
      <c r="F14" s="207"/>
      <c r="G14" s="299"/>
      <c r="H14" s="299"/>
      <c r="I14" s="207"/>
      <c r="J14" s="296"/>
      <c r="K14" s="207"/>
      <c r="L14" s="207"/>
      <c r="M14" s="294"/>
    </row>
    <row r="15" spans="1:13" ht="9.9499999999999993" customHeight="1" thickBot="1">
      <c r="A15" s="885"/>
      <c r="B15" s="886"/>
      <c r="C15" s="782"/>
      <c r="D15" s="782"/>
      <c r="E15" s="895" t="s">
        <v>110</v>
      </c>
      <c r="F15" s="896"/>
      <c r="G15" s="470">
        <f>IF([2]高男雙!$M$10=[2]高男雙!$O$10,"",([2]高男雙!$M$10))</f>
        <v>1</v>
      </c>
      <c r="H15" s="299"/>
      <c r="I15" s="207"/>
      <c r="J15" s="296"/>
      <c r="K15" s="207"/>
      <c r="L15" s="207"/>
      <c r="M15" s="294"/>
    </row>
    <row r="16" spans="1:13" ht="9.9499999999999993" customHeight="1" thickBot="1">
      <c r="A16" s="885">
        <v>5</v>
      </c>
      <c r="B16" s="886" t="str">
        <f>VLOOKUP(A16,[1]高男雙!$A$2:$F$38,4,0)</f>
        <v>臺北市松山家商</v>
      </c>
      <c r="C16" s="782" t="str">
        <f>VLOOKUP(A16,[1]高男雙!$A$2:$F$38,5,0)</f>
        <v>張嘉晉</v>
      </c>
      <c r="D16" s="782" t="str">
        <f>VLOOKUP(A16,[1]高男雙!$A$2:$F$38,6,0)</f>
        <v>邱昱智</v>
      </c>
      <c r="E16" s="897"/>
      <c r="F16" s="898"/>
      <c r="G16" s="298">
        <f>IF([2]高男雙!$M$10=[2]高男雙!$O$10,"",([2]高男雙!$O$10))</f>
        <v>3</v>
      </c>
      <c r="H16" s="300">
        <f>[2]高男雙!$Y$10</f>
        <v>5</v>
      </c>
      <c r="I16" s="207"/>
      <c r="J16" s="296"/>
      <c r="K16" s="207"/>
      <c r="L16" s="207"/>
      <c r="M16" s="294"/>
    </row>
    <row r="17" spans="1:13" ht="9.9499999999999993" customHeight="1" thickBot="1">
      <c r="A17" s="885"/>
      <c r="B17" s="886"/>
      <c r="C17" s="782"/>
      <c r="D17" s="782"/>
      <c r="E17" s="207"/>
      <c r="F17" s="207"/>
      <c r="G17" s="210"/>
      <c r="H17" s="892" t="s">
        <v>115</v>
      </c>
      <c r="I17" s="229">
        <f>IF([2]高男雙!$M$33=[2]高男雙!$O$33,"",([2]高男雙!$M$33))</f>
        <v>3</v>
      </c>
      <c r="J17" s="296"/>
      <c r="K17" s="295">
        <f>[2]高男雙!$Y$33</f>
        <v>5</v>
      </c>
      <c r="L17" s="207"/>
      <c r="M17" s="294"/>
    </row>
    <row r="18" spans="1:13" ht="9.9499999999999993" customHeight="1" thickBot="1">
      <c r="A18" s="885">
        <v>6</v>
      </c>
      <c r="B18" s="886" t="str">
        <f>VLOOKUP(A18,[1]高男雙!$A$2:$F$38,4,0)</f>
        <v>臺南市臺南一中</v>
      </c>
      <c r="C18" s="782" t="str">
        <f>VLOOKUP(A18,[1]高男雙!$A$2:$F$38,5,0)</f>
        <v>陳孟天</v>
      </c>
      <c r="D18" s="782" t="str">
        <f>VLOOKUP(A18,[1]高男雙!$A$2:$F$38,6,0)</f>
        <v>陳宜璨</v>
      </c>
      <c r="E18" s="207"/>
      <c r="F18" s="207"/>
      <c r="G18" s="210"/>
      <c r="H18" s="894"/>
      <c r="I18" s="301">
        <f>IF([2]高男雙!$M$33=[2]高男雙!$O$33,"",([2]高男雙!$O$33))</f>
        <v>0</v>
      </c>
      <c r="J18" s="302"/>
      <c r="K18" s="207"/>
      <c r="L18" s="207"/>
      <c r="M18" s="294"/>
    </row>
    <row r="19" spans="1:13" ht="9.9499999999999993" customHeight="1" thickBot="1">
      <c r="A19" s="885"/>
      <c r="B19" s="886"/>
      <c r="C19" s="782"/>
      <c r="D19" s="782"/>
      <c r="E19" s="895" t="s">
        <v>111</v>
      </c>
      <c r="F19" s="896"/>
      <c r="G19" s="229">
        <f>IF([2]高男雙!$M$11=[2]高男雙!$O$11,"",([2]高男雙!$M$11))</f>
        <v>3</v>
      </c>
      <c r="H19" s="300">
        <f>[2]高男雙!$Y$11</f>
        <v>6</v>
      </c>
      <c r="I19" s="210"/>
      <c r="J19" s="303"/>
      <c r="K19" s="207"/>
      <c r="L19" s="207"/>
      <c r="M19" s="294"/>
    </row>
    <row r="20" spans="1:13" ht="9.9499999999999993" customHeight="1" thickBot="1">
      <c r="A20" s="885">
        <v>7</v>
      </c>
      <c r="B20" s="886" t="str">
        <f>VLOOKUP(A20,[1]高男雙!$A$2:$F$38,4,0)</f>
        <v>新竹縣湖口高中</v>
      </c>
      <c r="C20" s="782" t="str">
        <f>VLOOKUP(A20,[1]高男雙!$A$2:$F$38,5,0)</f>
        <v>彭立宇</v>
      </c>
      <c r="D20" s="782" t="str">
        <f>VLOOKUP(A20,[1]高男雙!$A$2:$F$38,6,0)</f>
        <v>彭立濂</v>
      </c>
      <c r="E20" s="897"/>
      <c r="F20" s="898"/>
      <c r="G20" s="297">
        <f>IF([2]高男雙!$M$11=[2]高男雙!$O$11,"",([2]高男雙!$O$11))</f>
        <v>0</v>
      </c>
      <c r="H20" s="299"/>
      <c r="I20" s="210"/>
      <c r="J20" s="303"/>
      <c r="K20" s="207"/>
      <c r="L20" s="207"/>
      <c r="M20" s="294"/>
    </row>
    <row r="21" spans="1:13" ht="9.9499999999999993" customHeight="1" thickBot="1">
      <c r="A21" s="885"/>
      <c r="B21" s="886"/>
      <c r="C21" s="782"/>
      <c r="D21" s="782"/>
      <c r="E21" s="207"/>
      <c r="F21" s="304"/>
      <c r="G21" s="892" t="s">
        <v>129</v>
      </c>
      <c r="H21" s="470">
        <f>IF([2]高男雙!$M$26=[2]高男雙!$O$26,"",([2]高男雙!$M$26))</f>
        <v>3</v>
      </c>
      <c r="I21" s="305"/>
      <c r="J21" s="303"/>
      <c r="K21" s="207"/>
      <c r="L21" s="207"/>
      <c r="M21" s="294"/>
    </row>
    <row r="22" spans="1:13" ht="9.9499999999999993" customHeight="1" thickBot="1">
      <c r="A22" s="885">
        <v>8</v>
      </c>
      <c r="B22" s="886" t="str">
        <f>VLOOKUP(A22,[1]高男雙!$A$2:$F$38,4,0)</f>
        <v>新北市海山高中</v>
      </c>
      <c r="C22" s="782" t="str">
        <f>VLOOKUP(A22,[1]高男雙!$A$2:$F$38,5,0)</f>
        <v>許庭皓</v>
      </c>
      <c r="D22" s="782" t="str">
        <f>VLOOKUP(A22,[1]高男雙!$A$2:$F$38,6,0)</f>
        <v>林松緯</v>
      </c>
      <c r="E22" s="207"/>
      <c r="F22" s="208"/>
      <c r="G22" s="893"/>
      <c r="H22" s="298">
        <f>IF([2]高男雙!$M$26=[2]高男雙!$O$26,"",([2]高男雙!$O$26))</f>
        <v>0</v>
      </c>
      <c r="I22" s="295">
        <f>[2]高男雙!$Y$26</f>
        <v>6</v>
      </c>
      <c r="J22" s="303"/>
      <c r="K22" s="207"/>
      <c r="L22" s="207"/>
      <c r="M22" s="294"/>
    </row>
    <row r="23" spans="1:13" ht="9.9499999999999993" customHeight="1" thickBot="1">
      <c r="A23" s="885"/>
      <c r="B23" s="886"/>
      <c r="C23" s="782"/>
      <c r="D23" s="782"/>
      <c r="E23" s="895" t="s">
        <v>113</v>
      </c>
      <c r="F23" s="896"/>
      <c r="G23" s="470">
        <f>IF([2]高男雙!$M$12=[2]高男雙!$O$12,"",([2]高男雙!$M$12))</f>
        <v>3</v>
      </c>
      <c r="H23" s="305"/>
      <c r="I23" s="210"/>
      <c r="J23" s="303"/>
      <c r="K23" s="207"/>
      <c r="L23" s="207"/>
      <c r="M23" s="294"/>
    </row>
    <row r="24" spans="1:13" ht="9.9499999999999993" customHeight="1" thickBot="1">
      <c r="A24" s="885">
        <v>9</v>
      </c>
      <c r="B24" s="886" t="str">
        <f>VLOOKUP(A24,[1]高男雙!$A$2:$F$38,4,0)</f>
        <v>臺中市東山高中</v>
      </c>
      <c r="C24" s="782" t="str">
        <f>VLOOKUP(A24,[1]高男雙!$A$2:$F$38,5,0)</f>
        <v>江韋皜</v>
      </c>
      <c r="D24" s="782" t="str">
        <f>VLOOKUP(A24,[1]高男雙!$A$2:$F$38,6,0)</f>
        <v>陳奕銘</v>
      </c>
      <c r="E24" s="897"/>
      <c r="F24" s="898"/>
      <c r="G24" s="298">
        <f>IF([2]高男雙!$M$12=[2]高男雙!$O$12,"",([2]高男雙!$O$12))</f>
        <v>1</v>
      </c>
      <c r="H24" s="295">
        <f>[2]高男雙!$Y$12</f>
        <v>8</v>
      </c>
      <c r="I24" s="210"/>
      <c r="J24" s="303"/>
      <c r="K24" s="207"/>
      <c r="L24" s="207"/>
      <c r="M24" s="294"/>
    </row>
    <row r="25" spans="1:13" ht="9.9499999999999993" customHeight="1" thickBot="1">
      <c r="A25" s="885"/>
      <c r="B25" s="886"/>
      <c r="C25" s="782"/>
      <c r="D25" s="782"/>
      <c r="E25" s="207"/>
      <c r="F25" s="207"/>
      <c r="G25" s="207"/>
      <c r="H25" s="207"/>
      <c r="I25" s="901" t="s">
        <v>130</v>
      </c>
      <c r="J25" s="893"/>
      <c r="K25" s="229">
        <f>IF([2]高男雙!$M$37=[2]高男雙!$O$37,"",([2]高男雙!$M$37))</f>
        <v>3</v>
      </c>
      <c r="L25" s="905">
        <f>[2]高男雙!$Y$37</f>
        <v>5</v>
      </c>
      <c r="M25" s="903" t="s">
        <v>37</v>
      </c>
    </row>
    <row r="26" spans="1:13" ht="9.9499999999999993" customHeight="1" thickBot="1">
      <c r="A26" s="899">
        <v>10</v>
      </c>
      <c r="B26" s="886" t="str">
        <f>VLOOKUP(A26,[1]高男雙!$A$2:$F$38,4,0)</f>
        <v>桃園縣壽山高中</v>
      </c>
      <c r="C26" s="782" t="str">
        <f>VLOOKUP(A26,[1]高男雙!$A$2:$F$38,5,0)</f>
        <v>葉柏霆</v>
      </c>
      <c r="D26" s="782" t="str">
        <f>VLOOKUP(A26,[1]高男雙!$A$2:$F$38,6,0)</f>
        <v>呂浩維</v>
      </c>
      <c r="E26" s="220"/>
      <c r="F26" s="219"/>
      <c r="G26" s="207"/>
      <c r="H26" s="207"/>
      <c r="I26" s="902"/>
      <c r="J26" s="893"/>
      <c r="K26" s="301">
        <f>IF([2]高男雙!$M$37=[2]高男雙!$O$37,"",([2]高男雙!$O$37))</f>
        <v>1</v>
      </c>
      <c r="L26" s="906"/>
      <c r="M26" s="904"/>
    </row>
    <row r="27" spans="1:13" ht="9.9499999999999993" customHeight="1" thickBot="1">
      <c r="A27" s="899"/>
      <c r="B27" s="886"/>
      <c r="C27" s="782"/>
      <c r="D27" s="782"/>
      <c r="E27" s="895" t="s">
        <v>114</v>
      </c>
      <c r="F27" s="896"/>
      <c r="G27" s="229">
        <f>IF([2]高男雙!$M$13=[2]高男雙!$O$13,"",([2]高男雙!$M$13))</f>
        <v>3</v>
      </c>
      <c r="H27" s="295">
        <f>[2]高男雙!$Y$13</f>
        <v>10</v>
      </c>
      <c r="I27" s="210"/>
      <c r="J27" s="303"/>
      <c r="K27" s="210"/>
      <c r="L27" s="210"/>
      <c r="M27" s="294"/>
    </row>
    <row r="28" spans="1:13" ht="9.9499999999999993" customHeight="1" thickBot="1">
      <c r="A28" s="899">
        <v>11</v>
      </c>
      <c r="B28" s="886" t="str">
        <f>VLOOKUP(A28,[1]高男雙!$A$2:$F$38,4,0)</f>
        <v>臺南市臺南一中</v>
      </c>
      <c r="C28" s="782" t="str">
        <f>VLOOKUP(A28,[1]高男雙!$A$2:$F$38,5,0)</f>
        <v>陳宗權</v>
      </c>
      <c r="D28" s="782" t="str">
        <f>VLOOKUP(A28,[1]高男雙!$A$2:$F$38,6,0)</f>
        <v>郭百竣</v>
      </c>
      <c r="E28" s="897"/>
      <c r="F28" s="898"/>
      <c r="G28" s="297">
        <f>IF([2]高男雙!$M$13=[2]高男雙!$O$13,"",([2]高男雙!$O$13))</f>
        <v>2</v>
      </c>
      <c r="H28" s="207"/>
      <c r="I28" s="210"/>
      <c r="J28" s="303"/>
      <c r="K28" s="210"/>
      <c r="L28" s="210"/>
      <c r="M28" s="294"/>
    </row>
    <row r="29" spans="1:13" ht="9.9499999999999993" customHeight="1" thickBot="1">
      <c r="A29" s="899"/>
      <c r="B29" s="886"/>
      <c r="C29" s="782"/>
      <c r="D29" s="782"/>
      <c r="E29" s="219"/>
      <c r="F29" s="208"/>
      <c r="G29" s="892" t="s">
        <v>131</v>
      </c>
      <c r="H29" s="229">
        <f>IF([2]高男雙!$M$27=[2]高男雙!$O$27,"",([2]高男雙!$M$27))</f>
        <v>0</v>
      </c>
      <c r="I29" s="295">
        <f>[2]高男雙!$Y$27</f>
        <v>13</v>
      </c>
      <c r="J29" s="303"/>
      <c r="K29" s="210"/>
      <c r="L29" s="210"/>
      <c r="M29" s="294"/>
    </row>
    <row r="30" spans="1:13" ht="9.9499999999999993" customHeight="1" thickBot="1">
      <c r="A30" s="899">
        <v>12</v>
      </c>
      <c r="B30" s="886" t="str">
        <f>VLOOKUP(A30,[1]高男雙!$A$2:$F$38,4,0)</f>
        <v>新竹市香山高中</v>
      </c>
      <c r="C30" s="782" t="str">
        <f>VLOOKUP(A30,[1]高男雙!$A$2:$F$38,5,0)</f>
        <v>連聖哲</v>
      </c>
      <c r="D30" s="782" t="str">
        <f>VLOOKUP(A30,[1]高男雙!$A$2:$F$38,6,0)</f>
        <v>謝睿中</v>
      </c>
      <c r="E30" s="219"/>
      <c r="F30" s="207"/>
      <c r="G30" s="893"/>
      <c r="H30" s="297">
        <f>IF([2]高男雙!$M$27=[2]高男雙!$O$27,"",([2]高男雙!$O$27))</f>
        <v>3</v>
      </c>
      <c r="I30" s="207"/>
      <c r="J30" s="303"/>
      <c r="K30" s="210"/>
      <c r="L30" s="210"/>
      <c r="M30" s="294"/>
    </row>
    <row r="31" spans="1:13" ht="9.9499999999999993" customHeight="1" thickBot="1">
      <c r="A31" s="899"/>
      <c r="B31" s="886"/>
      <c r="C31" s="782"/>
      <c r="D31" s="782"/>
      <c r="E31" s="887" t="s">
        <v>132</v>
      </c>
      <c r="F31" s="888"/>
      <c r="G31" s="470">
        <f>IF([2]高男雙!$M$14=[2]高男雙!$O$14,"",([2]高男雙!$M$14))</f>
        <v>1</v>
      </c>
      <c r="H31" s="299"/>
      <c r="I31" s="210"/>
      <c r="J31" s="303"/>
      <c r="K31" s="210"/>
      <c r="L31" s="210"/>
      <c r="M31" s="294"/>
    </row>
    <row r="32" spans="1:13" ht="9.9499999999999993" customHeight="1" thickBot="1">
      <c r="A32" s="899">
        <v>13</v>
      </c>
      <c r="B32" s="886" t="str">
        <f>VLOOKUP(A32,[1]高男雙!$A$2:$F$38,4,0)</f>
        <v>高雄市福誠高中</v>
      </c>
      <c r="C32" s="782" t="str">
        <f>VLOOKUP(A32,[1]高男雙!$A$2:$F$38,5,0)</f>
        <v>許凱翔</v>
      </c>
      <c r="D32" s="782" t="str">
        <f>VLOOKUP(A32,[1]高男雙!$A$2:$F$38,6,0)</f>
        <v>李杰恩</v>
      </c>
      <c r="E32" s="900"/>
      <c r="F32" s="891"/>
      <c r="G32" s="298">
        <f>IF([2]高男雙!$M$14=[2]高男雙!$O$14,"",([2]高男雙!$O$14))</f>
        <v>3</v>
      </c>
      <c r="H32" s="300">
        <f>[2]高男雙!$Y$14</f>
        <v>13</v>
      </c>
      <c r="I32" s="210"/>
      <c r="J32" s="303"/>
      <c r="K32" s="210"/>
      <c r="L32" s="210"/>
      <c r="M32" s="294"/>
    </row>
    <row r="33" spans="1:13" ht="9.9499999999999993" customHeight="1" thickBot="1">
      <c r="A33" s="899"/>
      <c r="B33" s="886"/>
      <c r="C33" s="782"/>
      <c r="D33" s="782"/>
      <c r="E33" s="207"/>
      <c r="F33" s="207"/>
      <c r="G33" s="210"/>
      <c r="H33" s="892" t="s">
        <v>118</v>
      </c>
      <c r="I33" s="229">
        <f>IF([2]高男雙!$M$34=[2]高男雙!$O$34,"",([2]高男雙!$M$34))</f>
        <v>0</v>
      </c>
      <c r="J33" s="303"/>
      <c r="K33" s="210"/>
      <c r="L33" s="210"/>
      <c r="M33" s="294"/>
    </row>
    <row r="34" spans="1:13" ht="9.9499999999999993" customHeight="1" thickBot="1">
      <c r="A34" s="899">
        <v>14</v>
      </c>
      <c r="B34" s="886" t="str">
        <f>VLOOKUP(A34,[1]高男雙!$A$2:$F$38,4,0)</f>
        <v>臺北市松山家商</v>
      </c>
      <c r="C34" s="782" t="str">
        <f>VLOOKUP(A34,[1]高男雙!$A$2:$F$38,5,0)</f>
        <v>徐民翰</v>
      </c>
      <c r="D34" s="782" t="str">
        <f>VLOOKUP(A34,[1]高男雙!$A$2:$F$38,6,0)</f>
        <v>鄭富元</v>
      </c>
      <c r="E34" s="207"/>
      <c r="F34" s="207"/>
      <c r="G34" s="304"/>
      <c r="H34" s="894"/>
      <c r="I34" s="301">
        <f>IF([2]高男雙!$M$34=[2]高男雙!$O$34,"",([2]高男雙!$O$34))</f>
        <v>3</v>
      </c>
      <c r="J34" s="306"/>
      <c r="K34" s="295">
        <f>[2]高男雙!$Y$34</f>
        <v>14</v>
      </c>
      <c r="L34" s="210"/>
      <c r="M34" s="294"/>
    </row>
    <row r="35" spans="1:13" ht="9.9499999999999993" customHeight="1" thickBot="1">
      <c r="A35" s="899"/>
      <c r="B35" s="886"/>
      <c r="C35" s="782"/>
      <c r="D35" s="782"/>
      <c r="E35" s="895" t="s">
        <v>117</v>
      </c>
      <c r="F35" s="896"/>
      <c r="G35" s="229">
        <f>IF([2]高男雙!$M$15=[2]高男雙!$O$15,"",([2]高男雙!$M$15))</f>
        <v>3</v>
      </c>
      <c r="H35" s="300">
        <f>[2]高男雙!$Y$15</f>
        <v>14</v>
      </c>
      <c r="I35" s="207"/>
      <c r="J35" s="296"/>
      <c r="K35" s="210"/>
      <c r="L35" s="210"/>
      <c r="M35" s="294"/>
    </row>
    <row r="36" spans="1:13" ht="9.9499999999999993" customHeight="1" thickBot="1">
      <c r="A36" s="899">
        <v>15</v>
      </c>
      <c r="B36" s="886" t="str">
        <f>VLOOKUP(A36,[1]高男雙!$A$2:$F$38,4,0)</f>
        <v>宜蘭縣頭城家商</v>
      </c>
      <c r="C36" s="782" t="str">
        <f>VLOOKUP(A36,[1]高男雙!$A$2:$F$38,5,0)</f>
        <v>林煒哲</v>
      </c>
      <c r="D36" s="782" t="str">
        <f>VLOOKUP(A36,[1]高男雙!$A$2:$F$38,6,0)</f>
        <v>張皓龑</v>
      </c>
      <c r="E36" s="897"/>
      <c r="F36" s="898"/>
      <c r="G36" s="297">
        <f>IF([2]高男雙!$M$15=[2]高男雙!$O$15,"",([2]高男雙!$O$15))</f>
        <v>0</v>
      </c>
      <c r="H36" s="299"/>
      <c r="I36" s="207"/>
      <c r="J36" s="296"/>
      <c r="K36" s="210"/>
      <c r="L36" s="210"/>
      <c r="M36" s="294"/>
    </row>
    <row r="37" spans="1:13" ht="9.9499999999999993" customHeight="1">
      <c r="A37" s="899"/>
      <c r="B37" s="886"/>
      <c r="C37" s="782"/>
      <c r="D37" s="782"/>
      <c r="E37" s="207"/>
      <c r="F37" s="206"/>
      <c r="G37" s="223"/>
      <c r="H37" s="299"/>
      <c r="I37" s="207"/>
      <c r="J37" s="307"/>
      <c r="K37" s="210"/>
      <c r="L37" s="210"/>
      <c r="M37" s="294"/>
    </row>
    <row r="38" spans="1:13" ht="9.9499999999999993" customHeight="1" thickBot="1">
      <c r="A38" s="899">
        <v>16</v>
      </c>
      <c r="B38" s="886" t="str">
        <f>VLOOKUP(A38,[1]高男雙!$A$2:$F$38,4,0)</f>
        <v>新北市海山高中</v>
      </c>
      <c r="C38" s="782" t="str">
        <f>VLOOKUP(A38,[1]高男雙!$A$2:$F$38,5,0)</f>
        <v>陳識宇</v>
      </c>
      <c r="D38" s="782" t="str">
        <f>VLOOKUP(A38,[1]高男雙!$A$2:$F$38,6,0)</f>
        <v>宋敏弘</v>
      </c>
      <c r="E38" s="207"/>
      <c r="F38" s="304"/>
      <c r="G38" s="892" t="s">
        <v>133</v>
      </c>
      <c r="H38" s="470">
        <f>IF([2]高男雙!$M$28=[2]高男雙!$O$28,"",([2]高男雙!$M$28))</f>
        <v>3</v>
      </c>
      <c r="I38" s="305"/>
      <c r="J38" s="307"/>
      <c r="K38" s="210"/>
      <c r="L38" s="210"/>
      <c r="M38" s="294"/>
    </row>
    <row r="39" spans="1:13" ht="9.9499999999999993" customHeight="1" thickBot="1">
      <c r="A39" s="899"/>
      <c r="B39" s="886"/>
      <c r="C39" s="782"/>
      <c r="D39" s="782"/>
      <c r="E39" s="888" t="s">
        <v>104</v>
      </c>
      <c r="F39" s="229">
        <f>IF([2]高男雙!$M$6=[2]高男雙!$O$6,"",([2]高男雙!$M$6))</f>
        <v>3</v>
      </c>
      <c r="G39" s="893"/>
      <c r="H39" s="298">
        <f>IF([2]高男雙!$M$28=[2]高男雙!$O$28,"",([2]高男雙!$O$28))</f>
        <v>2</v>
      </c>
      <c r="I39" s="295">
        <f>[2]高男雙!$Y$28</f>
        <v>14</v>
      </c>
      <c r="J39" s="307"/>
      <c r="K39" s="210"/>
      <c r="L39" s="210"/>
      <c r="M39" s="294"/>
    </row>
    <row r="40" spans="1:13" ht="9.9499999999999993" customHeight="1" thickBot="1">
      <c r="A40" s="899">
        <v>17</v>
      </c>
      <c r="B40" s="886" t="str">
        <f>VLOOKUP(A40,[1]高男雙!$A$2:$F$38,4,0)</f>
        <v>雲林縣西螺農工</v>
      </c>
      <c r="C40" s="782" t="str">
        <f>VLOOKUP(A40,[1]高男雙!$A$2:$F$38,5,0)</f>
        <v>高銘翊</v>
      </c>
      <c r="D40" s="782" t="str">
        <f>VLOOKUP(A40,[1]高男雙!$A$2:$F$38,6,0)</f>
        <v>廖健竣</v>
      </c>
      <c r="E40" s="891"/>
      <c r="F40" s="297">
        <f>IF([2]高男雙!$M$6=[2]高男雙!$O$6,"",([2]高男雙!$O$6))</f>
        <v>0</v>
      </c>
      <c r="G40" s="299"/>
      <c r="H40" s="207"/>
      <c r="I40" s="207"/>
      <c r="J40" s="307"/>
      <c r="K40" s="210"/>
      <c r="L40" s="210"/>
      <c r="M40" s="294"/>
    </row>
    <row r="41" spans="1:13" ht="9.9499999999999993" customHeight="1" thickBot="1">
      <c r="A41" s="899"/>
      <c r="B41" s="886"/>
      <c r="C41" s="782"/>
      <c r="D41" s="782"/>
      <c r="E41" s="887" t="s">
        <v>134</v>
      </c>
      <c r="F41" s="890"/>
      <c r="G41" s="470">
        <f>IF([2]高男雙!$M$16=[2]高男雙!$O$16,"",([2]高男雙!$M$16))</f>
        <v>3</v>
      </c>
      <c r="H41" s="305"/>
      <c r="I41" s="210"/>
      <c r="J41" s="307"/>
      <c r="K41" s="210"/>
      <c r="L41" s="210"/>
      <c r="M41" s="294"/>
    </row>
    <row r="42" spans="1:13" ht="9.9499999999999993" customHeight="1" thickBot="1">
      <c r="A42" s="899">
        <v>18</v>
      </c>
      <c r="B42" s="886" t="str">
        <f>VLOOKUP(A42,[1]高男雙!$A$2:$F$38,4,0)</f>
        <v>南投縣南投高中</v>
      </c>
      <c r="C42" s="782" t="str">
        <f>VLOOKUP(A42,[1]高男雙!$A$2:$F$38,5,0)</f>
        <v>蒲炯臣</v>
      </c>
      <c r="D42" s="782" t="str">
        <f>VLOOKUP(A42,[1]高男雙!$A$2:$F$38,6,0)</f>
        <v>羅裕崴</v>
      </c>
      <c r="E42" s="900"/>
      <c r="F42" s="891"/>
      <c r="G42" s="298">
        <f>IF([2]高男雙!$M$16=[2]高男雙!$O$16,"",([2]高男雙!$O$16))</f>
        <v>0</v>
      </c>
      <c r="H42" s="295">
        <f>[2]高男雙!$Y$16</f>
        <v>16</v>
      </c>
      <c r="I42" s="210"/>
      <c r="J42" s="307"/>
      <c r="K42" s="210"/>
      <c r="L42" s="210"/>
      <c r="M42" s="294"/>
    </row>
    <row r="43" spans="1:13" ht="9.9499999999999993" customHeight="1">
      <c r="A43" s="899"/>
      <c r="B43" s="886"/>
      <c r="C43" s="782"/>
      <c r="D43" s="782"/>
      <c r="E43" s="207"/>
      <c r="F43" s="207"/>
      <c r="G43" s="207"/>
      <c r="H43" s="207"/>
      <c r="I43" s="215"/>
      <c r="J43" s="304"/>
      <c r="K43" s="209"/>
      <c r="L43" s="304"/>
      <c r="M43" s="294"/>
    </row>
    <row r="44" spans="1:13" ht="9.9499999999999993" customHeight="1" thickBot="1">
      <c r="A44" s="899">
        <v>19</v>
      </c>
      <c r="B44" s="886" t="str">
        <f>VLOOKUP(A44,[1]高男雙!$A$2:$F$38,4,0)</f>
        <v>臺南市臺南一中</v>
      </c>
      <c r="C44" s="782" t="str">
        <f>VLOOKUP(A44,[1]高男雙!$A$2:$F$38,5,0)</f>
        <v>陳玉山</v>
      </c>
      <c r="D44" s="782" t="str">
        <f>VLOOKUP(A44,[1]高男雙!$A$2:$F$38,6,0)</f>
        <v>江涪瀚</v>
      </c>
      <c r="E44" s="220"/>
      <c r="F44" s="219"/>
      <c r="G44" s="207"/>
      <c r="H44" s="207"/>
      <c r="I44" s="207"/>
      <c r="J44" s="208"/>
      <c r="K44" s="209"/>
      <c r="L44" s="210"/>
      <c r="M44" s="294"/>
    </row>
    <row r="45" spans="1:13" ht="9.9499999999999993" customHeight="1" thickBot="1">
      <c r="A45" s="899"/>
      <c r="B45" s="886"/>
      <c r="C45" s="782"/>
      <c r="D45" s="782"/>
      <c r="E45" s="887" t="s">
        <v>137</v>
      </c>
      <c r="F45" s="888"/>
      <c r="G45" s="229">
        <f>IF([2]高男雙!$M$17=[2]高男雙!$O$17,"",([2]高男雙!$M$17))</f>
        <v>3</v>
      </c>
      <c r="H45" s="295">
        <f>[2]高男雙!$Y$17</f>
        <v>19</v>
      </c>
      <c r="I45" s="207"/>
      <c r="J45" s="307"/>
      <c r="K45" s="210"/>
      <c r="L45" s="210"/>
      <c r="M45" s="294"/>
    </row>
    <row r="46" spans="1:13" ht="9.9499999999999993" customHeight="1" thickBot="1">
      <c r="A46" s="899">
        <v>20</v>
      </c>
      <c r="B46" s="886" t="str">
        <f>VLOOKUP(A46,[1]高男雙!$A$2:$F$38,4,0)</f>
        <v>臺北市松山家商</v>
      </c>
      <c r="C46" s="782" t="str">
        <f>VLOOKUP(A46,[1]高男雙!$A$2:$F$38,5,0)</f>
        <v>王泰崴</v>
      </c>
      <c r="D46" s="782" t="str">
        <f>VLOOKUP(A46,[1]高男雙!$A$2:$F$38,6,0)</f>
        <v>余承峰</v>
      </c>
      <c r="E46" s="889"/>
      <c r="F46" s="890"/>
      <c r="G46" s="297">
        <f>IF([2]高男雙!$M$17=[2]高男雙!$O$17,"",([2]高男雙!$O$17))</f>
        <v>2</v>
      </c>
      <c r="H46" s="207"/>
      <c r="I46" s="207"/>
      <c r="J46" s="307"/>
      <c r="K46" s="210"/>
      <c r="L46" s="210"/>
      <c r="M46" s="294"/>
    </row>
    <row r="47" spans="1:13" ht="9.9499999999999993" customHeight="1" thickBot="1">
      <c r="A47" s="899"/>
      <c r="B47" s="886"/>
      <c r="C47" s="782"/>
      <c r="D47" s="782"/>
      <c r="E47" s="888" t="s">
        <v>105</v>
      </c>
      <c r="F47" s="470">
        <f>IF([2]高男雙!$M$7=[2]高男雙!$O$7,"",([2]高男雙!$M$7))</f>
        <v>3</v>
      </c>
      <c r="G47" s="222"/>
      <c r="H47" s="207"/>
      <c r="I47" s="207"/>
      <c r="J47" s="307"/>
      <c r="K47" s="210"/>
      <c r="L47" s="210"/>
      <c r="M47" s="294"/>
    </row>
    <row r="48" spans="1:13" ht="9.9499999999999993" customHeight="1" thickBot="1">
      <c r="A48" s="899">
        <v>21</v>
      </c>
      <c r="B48" s="886" t="str">
        <f>VLOOKUP(A48,[1]高男雙!$A$2:$F$38,4,0)</f>
        <v>彰化縣和美實校</v>
      </c>
      <c r="C48" s="782" t="str">
        <f>VLOOKUP(A48,[1]高男雙!$A$2:$F$38,5,0)</f>
        <v>陳釔錳</v>
      </c>
      <c r="D48" s="782" t="str">
        <f>VLOOKUP(A48,[1]高男雙!$A$2:$F$38,6,0)</f>
        <v>張晉晨</v>
      </c>
      <c r="E48" s="891"/>
      <c r="F48" s="298">
        <f>IF([2]高男雙!$M$7=[2]高男雙!$O$7,"",([2]高男雙!$O$7))</f>
        <v>0</v>
      </c>
      <c r="G48" s="892" t="s">
        <v>103</v>
      </c>
      <c r="H48" s="229">
        <f>IF([2]高男雙!$M$29=[2]高男雙!$O$29,"",([2]高男雙!$M$29))</f>
        <v>3</v>
      </c>
      <c r="I48" s="295">
        <f>[2]高男雙!$Y$29</f>
        <v>19</v>
      </c>
      <c r="J48" s="307"/>
      <c r="K48" s="210"/>
      <c r="L48" s="210"/>
      <c r="M48" s="294"/>
    </row>
    <row r="49" spans="1:13" ht="9.9499999999999993" customHeight="1">
      <c r="A49" s="899"/>
      <c r="B49" s="886"/>
      <c r="C49" s="782"/>
      <c r="D49" s="782"/>
      <c r="E49" s="219"/>
      <c r="F49" s="208"/>
      <c r="G49" s="893"/>
      <c r="H49" s="297">
        <f>IF([2]高男雙!$M$29=[2]高男雙!$O$29,"",([2]高男雙!$O$29))</f>
        <v>1</v>
      </c>
      <c r="I49" s="207"/>
      <c r="J49" s="307"/>
      <c r="K49" s="210"/>
      <c r="L49" s="210"/>
      <c r="M49" s="294"/>
    </row>
    <row r="50" spans="1:13" ht="9.9499999999999993" customHeight="1" thickBot="1">
      <c r="A50" s="899">
        <v>22</v>
      </c>
      <c r="B50" s="886" t="str">
        <f>VLOOKUP(A50,[1]高男雙!$A$2:$F$38,4,0)</f>
        <v>屏東縣屏榮高中</v>
      </c>
      <c r="C50" s="782" t="str">
        <f>VLOOKUP(A50,[1]高男雙!$A$2:$F$38,5,0)</f>
        <v>曹晃安</v>
      </c>
      <c r="D50" s="782" t="str">
        <f>VLOOKUP(A50,[1]高男雙!$A$2:$F$38,6,0)</f>
        <v>謝彣丞</v>
      </c>
      <c r="E50" s="219"/>
      <c r="F50" s="207"/>
      <c r="G50" s="299"/>
      <c r="H50" s="299"/>
      <c r="I50" s="207"/>
      <c r="J50" s="307"/>
      <c r="K50" s="210"/>
      <c r="L50" s="210"/>
      <c r="M50" s="294"/>
    </row>
    <row r="51" spans="1:13" ht="9.9499999999999993" customHeight="1" thickBot="1">
      <c r="A51" s="899"/>
      <c r="B51" s="886"/>
      <c r="C51" s="782"/>
      <c r="D51" s="782"/>
      <c r="E51" s="895" t="s">
        <v>121</v>
      </c>
      <c r="F51" s="896"/>
      <c r="G51" s="470">
        <f>IF([2]高男雙!$M$18=[2]高男雙!$O$18,"",([2]高男雙!$M$18))</f>
        <v>0</v>
      </c>
      <c r="H51" s="299"/>
      <c r="I51" s="207"/>
      <c r="J51" s="307"/>
      <c r="K51" s="210"/>
      <c r="L51" s="210"/>
      <c r="M51" s="294"/>
    </row>
    <row r="52" spans="1:13" ht="9.9499999999999993" customHeight="1" thickBot="1">
      <c r="A52" s="899">
        <v>23</v>
      </c>
      <c r="B52" s="886" t="str">
        <f>VLOOKUP(A52,[1]高男雙!$A$2:$F$38,4,0)</f>
        <v>新竹縣湖口高中</v>
      </c>
      <c r="C52" s="782" t="str">
        <f>VLOOKUP(A52,[1]高男雙!$A$2:$F$38,5,0)</f>
        <v>林立誠</v>
      </c>
      <c r="D52" s="782" t="str">
        <f>VLOOKUP(A52,[1]高男雙!$A$2:$F$38,6,0)</f>
        <v>涂睿桓</v>
      </c>
      <c r="E52" s="897"/>
      <c r="F52" s="898"/>
      <c r="G52" s="298">
        <f>IF([2]高男雙!$M$18=[2]高男雙!$O$18,"",([2]高男雙!$O$18))</f>
        <v>3</v>
      </c>
      <c r="H52" s="300">
        <f>[2]高男雙!$Y$18</f>
        <v>23</v>
      </c>
      <c r="I52" s="207"/>
      <c r="J52" s="307"/>
      <c r="K52" s="210"/>
      <c r="L52" s="210"/>
      <c r="M52" s="294"/>
    </row>
    <row r="53" spans="1:13" ht="9.9499999999999993" customHeight="1" thickBot="1">
      <c r="A53" s="899"/>
      <c r="B53" s="886"/>
      <c r="C53" s="782"/>
      <c r="D53" s="782"/>
      <c r="E53" s="207"/>
      <c r="F53" s="207"/>
      <c r="G53" s="210"/>
      <c r="H53" s="892" t="s">
        <v>120</v>
      </c>
      <c r="I53" s="229">
        <f>IF([2]高男雙!$M$35=[2]高男雙!$O$35,"",([2]高男雙!$M$35))</f>
        <v>3</v>
      </c>
      <c r="J53" s="296"/>
      <c r="K53" s="295">
        <f>[2]高男雙!$Y$35</f>
        <v>19</v>
      </c>
      <c r="L53" s="210"/>
      <c r="M53" s="294"/>
    </row>
    <row r="54" spans="1:13" ht="9.9499999999999993" customHeight="1" thickBot="1">
      <c r="A54" s="899">
        <v>24</v>
      </c>
      <c r="B54" s="886" t="str">
        <f>VLOOKUP(A54,[1]高男雙!$A$2:$F$38,4,0)</f>
        <v>桃園縣壽山高中</v>
      </c>
      <c r="C54" s="782" t="str">
        <f>VLOOKUP(A54,[1]高男雙!$A$2:$F$38,5,0)</f>
        <v>李彥儒</v>
      </c>
      <c r="D54" s="782" t="str">
        <f>VLOOKUP(A54,[1]高男雙!$A$2:$F$38,6,0)</f>
        <v>廖峰毅</v>
      </c>
      <c r="E54" s="207"/>
      <c r="F54" s="207"/>
      <c r="G54" s="304"/>
      <c r="H54" s="893"/>
      <c r="I54" s="301">
        <f>IF([2]高男雙!$M$35=[2]高男雙!$O$35,"",([2]高男雙!$O$35))</f>
        <v>1</v>
      </c>
      <c r="J54" s="302"/>
      <c r="K54" s="210"/>
      <c r="L54" s="210"/>
      <c r="M54" s="294"/>
    </row>
    <row r="55" spans="1:13" ht="9.9499999999999993" customHeight="1" thickBot="1">
      <c r="A55" s="899"/>
      <c r="B55" s="886"/>
      <c r="C55" s="782"/>
      <c r="D55" s="782"/>
      <c r="E55" s="895" t="s">
        <v>122</v>
      </c>
      <c r="F55" s="896"/>
      <c r="G55" s="229">
        <f>IF([2]高男雙!$M$19=[2]高男雙!$O$19,"",([2]高男雙!$M$19))</f>
        <v>3</v>
      </c>
      <c r="H55" s="295">
        <f>[2]高男雙!$Y$19</f>
        <v>24</v>
      </c>
      <c r="I55" s="305"/>
      <c r="J55" s="303"/>
      <c r="K55" s="210"/>
      <c r="L55" s="210"/>
      <c r="M55" s="294"/>
    </row>
    <row r="56" spans="1:13" ht="9" customHeight="1" thickBot="1">
      <c r="A56" s="899">
        <v>25</v>
      </c>
      <c r="B56" s="886" t="str">
        <f>VLOOKUP(A56,[1]高男雙!$A$2:$F$38,4,0)</f>
        <v>宜蘭縣頭城家商</v>
      </c>
      <c r="C56" s="782" t="str">
        <f>VLOOKUP(A56,[1]高男雙!$A$2:$F$38,5,0)</f>
        <v>黃勇霈</v>
      </c>
      <c r="D56" s="782" t="str">
        <f>VLOOKUP(A56,[1]高男雙!$A$2:$F$38,6,0)</f>
        <v>蔡忠佑</v>
      </c>
      <c r="E56" s="897"/>
      <c r="F56" s="898"/>
      <c r="G56" s="297">
        <f>IF([2]高男雙!$M$19=[2]高男雙!$O$19,"",([2]高男雙!$O$19))</f>
        <v>0</v>
      </c>
      <c r="H56" s="299"/>
      <c r="I56" s="210"/>
      <c r="J56" s="303"/>
      <c r="K56" s="210"/>
      <c r="L56" s="210"/>
      <c r="M56" s="294"/>
    </row>
    <row r="57" spans="1:13" ht="9.9499999999999993" customHeight="1" thickBot="1">
      <c r="A57" s="899"/>
      <c r="B57" s="886"/>
      <c r="C57" s="782"/>
      <c r="D57" s="782"/>
      <c r="E57" s="207"/>
      <c r="F57" s="304"/>
      <c r="G57" s="892" t="s">
        <v>106</v>
      </c>
      <c r="H57" s="470">
        <f>IF([2]高男雙!$M$30=[2]高男雙!$O$30,"",([2]高男雙!$M$30))</f>
        <v>3</v>
      </c>
      <c r="I57" s="305"/>
      <c r="J57" s="303"/>
      <c r="K57" s="210"/>
      <c r="L57" s="210"/>
      <c r="M57" s="294"/>
    </row>
    <row r="58" spans="1:13" ht="9.9499999999999993" customHeight="1" thickBot="1">
      <c r="A58" s="899">
        <v>26</v>
      </c>
      <c r="B58" s="886" t="str">
        <f>VLOOKUP(A58,[1]高男雙!$A$2:$F$38,4,0)</f>
        <v>宜蘭縣羅東高工</v>
      </c>
      <c r="C58" s="782" t="str">
        <f>VLOOKUP(A58,[1]高男雙!$A$2:$F$38,5,0)</f>
        <v>林彥辰</v>
      </c>
      <c r="D58" s="782" t="str">
        <f>VLOOKUP(A58,[1]高男雙!$A$2:$F$38,6,0)</f>
        <v>黃閔新</v>
      </c>
      <c r="E58" s="215"/>
      <c r="F58" s="208"/>
      <c r="G58" s="893"/>
      <c r="H58" s="298">
        <f>IF([2]高男雙!$M$30=[2]高男雙!$O$30,"",([2]高男雙!$O$30))</f>
        <v>0</v>
      </c>
      <c r="I58" s="295">
        <f>[2]高男雙!$Y$30</f>
        <v>24</v>
      </c>
      <c r="J58" s="303"/>
      <c r="K58" s="210"/>
      <c r="L58" s="210"/>
      <c r="M58" s="294"/>
    </row>
    <row r="59" spans="1:13" ht="9.9499999999999993" customHeight="1" thickBot="1">
      <c r="A59" s="899"/>
      <c r="B59" s="886"/>
      <c r="C59" s="782"/>
      <c r="D59" s="782"/>
      <c r="E59" s="895" t="s">
        <v>124</v>
      </c>
      <c r="F59" s="896"/>
      <c r="G59" s="470">
        <f>IF([2]高男雙!$M$20=[2]高男雙!$O$20,"",([2]高男雙!$M$20))</f>
        <v>0</v>
      </c>
      <c r="H59" s="305"/>
      <c r="I59" s="210"/>
      <c r="J59" s="303"/>
      <c r="K59" s="210"/>
      <c r="L59" s="210"/>
      <c r="M59" s="294"/>
    </row>
    <row r="60" spans="1:13" ht="9.9499999999999993" customHeight="1" thickBot="1">
      <c r="A60" s="899">
        <v>27</v>
      </c>
      <c r="B60" s="886" t="str">
        <f>VLOOKUP(A60,[1]高男雙!$A$2:$F$38,4,0)</f>
        <v>臺中市青年高中</v>
      </c>
      <c r="C60" s="782" t="str">
        <f>VLOOKUP(A60,[1]高男雙!$A$2:$F$38,5,0)</f>
        <v>莊東憲</v>
      </c>
      <c r="D60" s="782" t="str">
        <f>VLOOKUP(A60,[1]高男雙!$A$2:$F$38,6,0)</f>
        <v>朱芫霆</v>
      </c>
      <c r="E60" s="897"/>
      <c r="F60" s="898"/>
      <c r="G60" s="298">
        <f>IF([2]高男雙!$M$20=[2]高男雙!$O$20,"",([2]高男雙!$O$20))</f>
        <v>3</v>
      </c>
      <c r="H60" s="295">
        <f>[2]高男雙!$Y$20</f>
        <v>27</v>
      </c>
      <c r="I60" s="210"/>
      <c r="J60" s="303"/>
      <c r="K60" s="210"/>
      <c r="L60" s="210"/>
      <c r="M60" s="294"/>
    </row>
    <row r="61" spans="1:13" ht="9.9499999999999993" customHeight="1" thickBot="1">
      <c r="A61" s="899"/>
      <c r="B61" s="886"/>
      <c r="C61" s="782"/>
      <c r="D61" s="782"/>
      <c r="E61" s="207"/>
      <c r="F61" s="207"/>
      <c r="G61" s="207"/>
      <c r="H61" s="207"/>
      <c r="I61" s="901" t="s">
        <v>138</v>
      </c>
      <c r="J61" s="893"/>
      <c r="K61" s="229">
        <f>IF([2]高男雙!$M$38=[2]高男雙!$O$38,"",([2]高男雙!$M$38))</f>
        <v>1</v>
      </c>
      <c r="L61" s="905">
        <f>[2]高男雙!$Y$38</f>
        <v>33</v>
      </c>
      <c r="M61" s="903" t="s">
        <v>38</v>
      </c>
    </row>
    <row r="62" spans="1:13" ht="9.9499999999999993" customHeight="1" thickBot="1">
      <c r="A62" s="899">
        <v>28</v>
      </c>
      <c r="B62" s="886" t="str">
        <f>VLOOKUP(A62,[1]高男雙!$A$2:$F$38,4,0)</f>
        <v>臺中市東山高中</v>
      </c>
      <c r="C62" s="782" t="str">
        <f>VLOOKUP(A62,[1]高男雙!$A$2:$F$38,5,0)</f>
        <v>許學泓</v>
      </c>
      <c r="D62" s="782" t="str">
        <f>VLOOKUP(A62,[1]高男雙!$A$2:$F$38,6,0)</f>
        <v>許學洲</v>
      </c>
      <c r="E62" s="220"/>
      <c r="F62" s="219"/>
      <c r="G62" s="207"/>
      <c r="H62" s="210"/>
      <c r="I62" s="902"/>
      <c r="J62" s="893"/>
      <c r="K62" s="301">
        <f>IF([2]高男雙!$M$38=[2]高男雙!$O$38,"",([2]高男雙!$O$38))</f>
        <v>3</v>
      </c>
      <c r="L62" s="906"/>
      <c r="M62" s="904"/>
    </row>
    <row r="63" spans="1:13" ht="9.9499999999999993" customHeight="1" thickBot="1">
      <c r="A63" s="899"/>
      <c r="B63" s="886"/>
      <c r="C63" s="782"/>
      <c r="D63" s="782"/>
      <c r="E63" s="887" t="s">
        <v>139</v>
      </c>
      <c r="F63" s="888"/>
      <c r="G63" s="229">
        <f>IF([2]高男雙!$M$21=[2]高男雙!$O$21,"",([2]高男雙!$M$21))</f>
        <v>3</v>
      </c>
      <c r="H63" s="295">
        <f>[2]高男雙!$Y$21</f>
        <v>28</v>
      </c>
      <c r="I63" s="210"/>
      <c r="J63" s="303"/>
      <c r="K63" s="207"/>
      <c r="L63" s="207"/>
      <c r="M63" s="294"/>
    </row>
    <row r="64" spans="1:13" ht="9.9499999999999993" customHeight="1" thickBot="1">
      <c r="A64" s="899">
        <v>29</v>
      </c>
      <c r="B64" s="886" t="str">
        <f>VLOOKUP(A64,[1]高男雙!$A$2:$F$38,4,0)</f>
        <v>彰化縣彰化藝中</v>
      </c>
      <c r="C64" s="782" t="str">
        <f>VLOOKUP(A64,[1]高男雙!$A$2:$F$38,5,0)</f>
        <v>張辰浩</v>
      </c>
      <c r="D64" s="782" t="str">
        <f>VLOOKUP(A64,[1]高男雙!$A$2:$F$38,6,0)</f>
        <v>董彥孝</v>
      </c>
      <c r="E64" s="900"/>
      <c r="F64" s="891"/>
      <c r="G64" s="297">
        <f>IF([2]高男雙!$M$21=[2]高男雙!$O$21,"",([2]高男雙!$O$21))</f>
        <v>1</v>
      </c>
      <c r="H64" s="207"/>
      <c r="I64" s="210"/>
      <c r="J64" s="303"/>
      <c r="K64" s="207"/>
      <c r="L64" s="207"/>
      <c r="M64" s="294"/>
    </row>
    <row r="65" spans="1:13" ht="9.9499999999999993" customHeight="1" thickBot="1">
      <c r="A65" s="899"/>
      <c r="B65" s="886"/>
      <c r="C65" s="782"/>
      <c r="D65" s="782"/>
      <c r="E65" s="215"/>
      <c r="F65" s="304"/>
      <c r="G65" s="892" t="s">
        <v>109</v>
      </c>
      <c r="H65" s="229">
        <f>IF([2]高男雙!$M$31=[2]高男雙!$O$31,"",([2]高男雙!$M$31))</f>
        <v>0</v>
      </c>
      <c r="I65" s="295">
        <f>[2]高男雙!$Y$31</f>
        <v>31</v>
      </c>
      <c r="J65" s="303"/>
      <c r="K65" s="207"/>
      <c r="L65" s="207"/>
      <c r="M65" s="294"/>
    </row>
    <row r="66" spans="1:13" ht="9.9499999999999993" customHeight="1" thickBot="1">
      <c r="A66" s="899">
        <v>30</v>
      </c>
      <c r="B66" s="886" t="str">
        <f>VLOOKUP(A66,[1]高男雙!$A$2:$F$38,4,0)</f>
        <v>桃園縣壽山高中</v>
      </c>
      <c r="C66" s="782" t="str">
        <f>VLOOKUP(A66,[1]高男雙!$A$2:$F$38,5,0)</f>
        <v>林書宏</v>
      </c>
      <c r="D66" s="782" t="str">
        <f>VLOOKUP(A66,[1]高男雙!$A$2:$F$38,6,0)</f>
        <v>鄭友淞</v>
      </c>
      <c r="E66" s="219"/>
      <c r="F66" s="208"/>
      <c r="G66" s="893"/>
      <c r="H66" s="297">
        <f>IF([2]高男雙!$M$31=[2]高男雙!$O$31,"",([2]高男雙!$O$31))</f>
        <v>3</v>
      </c>
      <c r="I66" s="207"/>
      <c r="J66" s="303"/>
      <c r="K66" s="207"/>
      <c r="L66" s="207"/>
      <c r="M66" s="294"/>
    </row>
    <row r="67" spans="1:13" ht="9.9499999999999993" customHeight="1" thickBot="1">
      <c r="A67" s="899"/>
      <c r="B67" s="886"/>
      <c r="C67" s="782"/>
      <c r="D67" s="782"/>
      <c r="E67" s="887" t="s">
        <v>140</v>
      </c>
      <c r="F67" s="888"/>
      <c r="G67" s="470">
        <f>IF([2]高男雙!$M$22=[2]高男雙!$O$22,"",([2]高男雙!$M$22))</f>
        <v>1</v>
      </c>
      <c r="H67" s="299"/>
      <c r="I67" s="210"/>
      <c r="J67" s="303"/>
      <c r="K67" s="207"/>
      <c r="L67" s="207"/>
      <c r="M67" s="294"/>
    </row>
    <row r="68" spans="1:13" ht="9.9499999999999993" customHeight="1" thickBot="1">
      <c r="A68" s="899">
        <v>31</v>
      </c>
      <c r="B68" s="886" t="str">
        <f>VLOOKUP(A68,[1]高男雙!$A$2:$F$38,4,0)</f>
        <v>新竹市香山高中</v>
      </c>
      <c r="C68" s="782" t="str">
        <f>VLOOKUP(A68,[1]高男雙!$A$2:$F$38,5,0)</f>
        <v>賴俊穎</v>
      </c>
      <c r="D68" s="782" t="str">
        <f>VLOOKUP(A68,[1]高男雙!$A$2:$F$38,6,0)</f>
        <v>謝雨濃</v>
      </c>
      <c r="E68" s="900"/>
      <c r="F68" s="891"/>
      <c r="G68" s="298">
        <f>IF([2]高男雙!$M$22=[2]高男雙!$O$22,"",([2]高男雙!$O$22))</f>
        <v>3</v>
      </c>
      <c r="H68" s="300">
        <f>[2]高男雙!$Y$22</f>
        <v>31</v>
      </c>
      <c r="I68" s="305"/>
      <c r="J68" s="303"/>
      <c r="K68" s="207"/>
      <c r="L68" s="207"/>
      <c r="M68" s="294"/>
    </row>
    <row r="69" spans="1:13" ht="9.9499999999999993" customHeight="1" thickBot="1">
      <c r="A69" s="899"/>
      <c r="B69" s="886"/>
      <c r="C69" s="782"/>
      <c r="D69" s="782"/>
      <c r="E69" s="207"/>
      <c r="F69" s="207"/>
      <c r="G69" s="901" t="s">
        <v>141</v>
      </c>
      <c r="H69" s="893"/>
      <c r="I69" s="229">
        <f>IF([2]高男雙!$M$36=[2]高男雙!$O$36,"",([2]高男雙!$M$36))</f>
        <v>0</v>
      </c>
      <c r="J69" s="308"/>
      <c r="K69" s="207"/>
      <c r="L69" s="207"/>
      <c r="M69" s="294"/>
    </row>
    <row r="70" spans="1:13" ht="9.9499999999999993" customHeight="1" thickBot="1">
      <c r="A70" s="899">
        <v>32</v>
      </c>
      <c r="B70" s="886" t="str">
        <f>VLOOKUP(A70,[1]高男雙!$A$2:$F$38,4,0)</f>
        <v>新北市海山高中</v>
      </c>
      <c r="C70" s="782" t="str">
        <f>VLOOKUP(A70,[1]高男雙!$A$2:$F$38,5,0)</f>
        <v>溫逸成</v>
      </c>
      <c r="D70" s="782" t="str">
        <f>VLOOKUP(A70,[1]高男雙!$A$2:$F$38,6,0)</f>
        <v>曾子宸</v>
      </c>
      <c r="E70" s="207"/>
      <c r="F70" s="207"/>
      <c r="G70" s="902"/>
      <c r="H70" s="893"/>
      <c r="I70" s="301">
        <f>IF([2]高男雙!$M$36=[2]高男雙!$O$36,"",([2]高男雙!$O$36))</f>
        <v>3</v>
      </c>
      <c r="J70" s="296"/>
      <c r="K70" s="295">
        <f>[2]高男雙!$Y$36</f>
        <v>33</v>
      </c>
      <c r="L70" s="207"/>
      <c r="M70" s="294"/>
    </row>
    <row r="71" spans="1:13" ht="9.9499999999999993" customHeight="1" thickBot="1">
      <c r="A71" s="899"/>
      <c r="B71" s="886"/>
      <c r="C71" s="782"/>
      <c r="D71" s="782"/>
      <c r="E71" s="895" t="s">
        <v>142</v>
      </c>
      <c r="F71" s="896"/>
      <c r="G71" s="229">
        <f>IF([2]高男雙!$M$23=[2]高男雙!$O$23,"",([2]高男雙!$M$23))</f>
        <v>0</v>
      </c>
      <c r="H71" s="295">
        <f>[2]高男雙!$Y$23</f>
        <v>33</v>
      </c>
      <c r="I71" s="305"/>
      <c r="J71" s="296"/>
      <c r="K71" s="207"/>
      <c r="L71" s="207"/>
      <c r="M71" s="294"/>
    </row>
    <row r="72" spans="1:13" ht="9.9499999999999993" customHeight="1" thickBot="1">
      <c r="A72" s="899">
        <v>33</v>
      </c>
      <c r="B72" s="886" t="str">
        <f>VLOOKUP(A72,[1]高男雙!$A$2:$F$38,4,0)</f>
        <v>高雄市福誠高中</v>
      </c>
      <c r="C72" s="782" t="str">
        <f>VLOOKUP(A72,[1]高男雙!$A$2:$F$38,5,0)</f>
        <v>林學佑</v>
      </c>
      <c r="D72" s="782" t="str">
        <f>VLOOKUP(A72,[1]高男雙!$A$2:$F$38,6,0)</f>
        <v>楊恆韋</v>
      </c>
      <c r="E72" s="897"/>
      <c r="F72" s="898"/>
      <c r="G72" s="297">
        <f>IF([2]高男雙!$M$23=[2]高男雙!$O$23,"",([2]高男雙!$O$23))</f>
        <v>3</v>
      </c>
      <c r="H72" s="299"/>
      <c r="I72" s="207"/>
      <c r="J72" s="296"/>
      <c r="K72" s="207"/>
      <c r="L72" s="207"/>
      <c r="M72" s="294"/>
    </row>
    <row r="73" spans="1:13" ht="9.9499999999999993" customHeight="1">
      <c r="A73" s="899"/>
      <c r="B73" s="886"/>
      <c r="C73" s="782"/>
      <c r="D73" s="782"/>
      <c r="E73" s="207"/>
      <c r="F73" s="206"/>
      <c r="G73" s="223"/>
      <c r="H73" s="299"/>
      <c r="I73" s="207"/>
      <c r="J73" s="296"/>
      <c r="K73" s="207"/>
      <c r="L73" s="207"/>
      <c r="M73" s="294"/>
    </row>
    <row r="74" spans="1:13" ht="9.9499999999999993" customHeight="1" thickBot="1">
      <c r="A74" s="899">
        <v>34</v>
      </c>
      <c r="B74" s="886" t="str">
        <f>VLOOKUP(A74,[1]高男雙!$A$2:$F$38,4,0)</f>
        <v>新竹縣湖口高中</v>
      </c>
      <c r="C74" s="782" t="str">
        <f>VLOOKUP(A74,[1]高男雙!$A$2:$F$38,5,0)</f>
        <v>王顗翔</v>
      </c>
      <c r="D74" s="782" t="str">
        <f>VLOOKUP(A74,[1]高男雙!$A$2:$F$38,6,0)</f>
        <v>王志耿</v>
      </c>
      <c r="E74" s="207"/>
      <c r="F74" s="304"/>
      <c r="G74" s="892" t="s">
        <v>112</v>
      </c>
      <c r="H74" s="470">
        <f>IF([2]高男雙!$M$32=[2]高男雙!$O$32,"",([2]高男雙!$M$32))</f>
        <v>3</v>
      </c>
      <c r="I74" s="305"/>
      <c r="J74" s="296"/>
      <c r="K74" s="207"/>
      <c r="L74" s="207"/>
      <c r="M74" s="294"/>
    </row>
    <row r="75" spans="1:13" ht="9.9499999999999993" customHeight="1" thickBot="1">
      <c r="A75" s="899"/>
      <c r="B75" s="886"/>
      <c r="C75" s="782"/>
      <c r="D75" s="782"/>
      <c r="E75" s="888" t="s">
        <v>107</v>
      </c>
      <c r="F75" s="229">
        <f>IF([2]高男雙!$M$8=[2]高男雙!$O$8,"",([2]高男雙!$M$8))</f>
        <v>3</v>
      </c>
      <c r="G75" s="893"/>
      <c r="H75" s="298">
        <f>IF([2]高男雙!$M$32=[2]高男雙!$O$32,"",([2]高男雙!$O$32))</f>
        <v>0</v>
      </c>
      <c r="I75" s="295">
        <f>[2]高男雙!$Y$32</f>
        <v>33</v>
      </c>
      <c r="J75" s="296"/>
      <c r="K75" s="207"/>
      <c r="L75" s="207"/>
      <c r="M75" s="294"/>
    </row>
    <row r="76" spans="1:13" ht="9.9499999999999993" customHeight="1" thickBot="1">
      <c r="A76" s="899">
        <v>35</v>
      </c>
      <c r="B76" s="886" t="str">
        <f>VLOOKUP(A76,[1]高男雙!$A$2:$F$38,4,0)</f>
        <v>嘉義縣新港藝中</v>
      </c>
      <c r="C76" s="782" t="str">
        <f>VLOOKUP(A76,[1]高男雙!$A$2:$F$38,5,0)</f>
        <v>蕭盛澤</v>
      </c>
      <c r="D76" s="782" t="str">
        <f>VLOOKUP(A76,[1]高男雙!$A$2:$F$38,6,0)</f>
        <v>顏廷旭</v>
      </c>
      <c r="E76" s="891"/>
      <c r="F76" s="297">
        <f>IF([2]高男雙!$M$8=[2]高男雙!$O$8,"",([2]高男雙!$O$8))</f>
        <v>0</v>
      </c>
      <c r="G76" s="299"/>
      <c r="H76" s="210"/>
      <c r="I76" s="207"/>
      <c r="J76" s="296"/>
      <c r="K76" s="207"/>
      <c r="L76" s="207"/>
      <c r="M76" s="294"/>
    </row>
    <row r="77" spans="1:13" ht="9.9499999999999993" customHeight="1" thickBot="1">
      <c r="A77" s="899"/>
      <c r="B77" s="886"/>
      <c r="C77" s="782"/>
      <c r="D77" s="782"/>
      <c r="E77" s="889" t="s">
        <v>143</v>
      </c>
      <c r="F77" s="890"/>
      <c r="G77" s="470">
        <f>IF([2]高男雙!$M$24=[2]高男雙!$O$24,"",([2]高男雙!$M$24))</f>
        <v>3</v>
      </c>
      <c r="H77" s="305"/>
      <c r="I77" s="207"/>
      <c r="J77" s="296"/>
      <c r="K77" s="207"/>
      <c r="L77" s="207"/>
      <c r="M77" s="294"/>
    </row>
    <row r="78" spans="1:13" ht="9.9499999999999993" customHeight="1" thickBot="1">
      <c r="A78" s="899">
        <v>36</v>
      </c>
      <c r="B78" s="886" t="str">
        <f>VLOOKUP(A78,[1]高男雙!$A$2:$F$38,4,0)</f>
        <v>雲林縣虎尾農工</v>
      </c>
      <c r="C78" s="782" t="str">
        <f>VLOOKUP(A78,[1]高男雙!$A$2:$F$38,5,0)</f>
        <v>顏蒲楷</v>
      </c>
      <c r="D78" s="782" t="str">
        <f>VLOOKUP(A78,[1]高男雙!$A$2:$F$38,6,0)</f>
        <v>張富雄</v>
      </c>
      <c r="E78" s="900"/>
      <c r="F78" s="891"/>
      <c r="G78" s="298">
        <f>IF([2]高男雙!$M$24=[2]高男雙!$O$24,"",([2]高男雙!$O$24))</f>
        <v>0</v>
      </c>
      <c r="H78" s="295">
        <f>[2]高男雙!$Y$24</f>
        <v>34</v>
      </c>
      <c r="I78" s="207"/>
      <c r="J78" s="296"/>
      <c r="K78" s="207"/>
      <c r="L78" s="207"/>
      <c r="M78" s="294"/>
    </row>
    <row r="79" spans="1:13" ht="9.9499999999999993" customHeight="1">
      <c r="A79" s="899"/>
      <c r="B79" s="886"/>
      <c r="C79" s="782"/>
      <c r="D79" s="782"/>
      <c r="E79" s="207"/>
      <c r="F79" s="207"/>
      <c r="G79" s="207"/>
      <c r="H79" s="207"/>
      <c r="I79" s="207"/>
      <c r="J79" s="296"/>
      <c r="K79" s="207"/>
      <c r="L79" s="207"/>
      <c r="M79" s="294"/>
    </row>
  </sheetData>
  <sheetProtection password="CEBE" sheet="1" objects="1" scenarios="1"/>
  <mergeCells count="184">
    <mergeCell ref="M25:M26"/>
    <mergeCell ref="M61:M62"/>
    <mergeCell ref="I61:J62"/>
    <mergeCell ref="H53:H54"/>
    <mergeCell ref="G48:G49"/>
    <mergeCell ref="E51:F52"/>
    <mergeCell ref="D36:D37"/>
    <mergeCell ref="D38:D39"/>
    <mergeCell ref="D40:D41"/>
    <mergeCell ref="D42:D43"/>
    <mergeCell ref="L25:L26"/>
    <mergeCell ref="L61:L62"/>
    <mergeCell ref="D26:D27"/>
    <mergeCell ref="D28:D29"/>
    <mergeCell ref="D30:D31"/>
    <mergeCell ref="D54:D55"/>
    <mergeCell ref="G38:G39"/>
    <mergeCell ref="E39:E40"/>
    <mergeCell ref="E41:F42"/>
    <mergeCell ref="I25:J26"/>
    <mergeCell ref="H33:H34"/>
    <mergeCell ref="G29:G30"/>
    <mergeCell ref="B76:B77"/>
    <mergeCell ref="C76:C77"/>
    <mergeCell ref="E77:F78"/>
    <mergeCell ref="D14:D15"/>
    <mergeCell ref="D16:D17"/>
    <mergeCell ref="D18:D19"/>
    <mergeCell ref="D20:D21"/>
    <mergeCell ref="D72:D73"/>
    <mergeCell ref="D74:D75"/>
    <mergeCell ref="D76:D77"/>
    <mergeCell ref="D78:D79"/>
    <mergeCell ref="D64:D65"/>
    <mergeCell ref="D44:D45"/>
    <mergeCell ref="D46:D47"/>
    <mergeCell ref="D68:D69"/>
    <mergeCell ref="D56:D57"/>
    <mergeCell ref="D58:D59"/>
    <mergeCell ref="D60:D61"/>
    <mergeCell ref="D62:D63"/>
    <mergeCell ref="D22:D23"/>
    <mergeCell ref="D32:D33"/>
    <mergeCell ref="D34:D35"/>
    <mergeCell ref="E67:F68"/>
    <mergeCell ref="D48:D49"/>
    <mergeCell ref="A68:A69"/>
    <mergeCell ref="B68:B69"/>
    <mergeCell ref="C68:C69"/>
    <mergeCell ref="D66:D67"/>
    <mergeCell ref="B60:B61"/>
    <mergeCell ref="G69:H70"/>
    <mergeCell ref="B78:B79"/>
    <mergeCell ref="C78:C79"/>
    <mergeCell ref="A78:A79"/>
    <mergeCell ref="B70:B71"/>
    <mergeCell ref="C70:C71"/>
    <mergeCell ref="E71:F72"/>
    <mergeCell ref="A72:A73"/>
    <mergeCell ref="B72:B73"/>
    <mergeCell ref="C72:C73"/>
    <mergeCell ref="D70:D71"/>
    <mergeCell ref="A70:A71"/>
    <mergeCell ref="A74:A75"/>
    <mergeCell ref="B74:B75"/>
    <mergeCell ref="C74:C75"/>
    <mergeCell ref="G74:G75"/>
    <mergeCell ref="E75:E76"/>
    <mergeCell ref="A76:A77"/>
    <mergeCell ref="G65:G66"/>
    <mergeCell ref="A66:A67"/>
    <mergeCell ref="B56:B57"/>
    <mergeCell ref="C56:C57"/>
    <mergeCell ref="G57:G58"/>
    <mergeCell ref="A58:A59"/>
    <mergeCell ref="B58:B59"/>
    <mergeCell ref="C58:C59"/>
    <mergeCell ref="E59:F60"/>
    <mergeCell ref="A60:A61"/>
    <mergeCell ref="A62:A63"/>
    <mergeCell ref="B62:B63"/>
    <mergeCell ref="C62:C63"/>
    <mergeCell ref="E63:F64"/>
    <mergeCell ref="A64:A65"/>
    <mergeCell ref="B64:B65"/>
    <mergeCell ref="C64:C65"/>
    <mergeCell ref="B66:B67"/>
    <mergeCell ref="C66:C67"/>
    <mergeCell ref="A50:A51"/>
    <mergeCell ref="E45:F46"/>
    <mergeCell ref="A46:A47"/>
    <mergeCell ref="B46:B47"/>
    <mergeCell ref="C46:C47"/>
    <mergeCell ref="E47:E48"/>
    <mergeCell ref="C60:C61"/>
    <mergeCell ref="B52:B53"/>
    <mergeCell ref="C52:C53"/>
    <mergeCell ref="D50:D51"/>
    <mergeCell ref="D52:D53"/>
    <mergeCell ref="B50:B51"/>
    <mergeCell ref="C50:C51"/>
    <mergeCell ref="A52:A53"/>
    <mergeCell ref="A48:A49"/>
    <mergeCell ref="B48:B49"/>
    <mergeCell ref="C48:C49"/>
    <mergeCell ref="A54:A55"/>
    <mergeCell ref="B54:B55"/>
    <mergeCell ref="C54:C55"/>
    <mergeCell ref="E55:F56"/>
    <mergeCell ref="A56:A57"/>
    <mergeCell ref="B42:B43"/>
    <mergeCell ref="C42:C43"/>
    <mergeCell ref="A44:A45"/>
    <mergeCell ref="B44:B45"/>
    <mergeCell ref="C44:C45"/>
    <mergeCell ref="A40:A41"/>
    <mergeCell ref="B40:B41"/>
    <mergeCell ref="C40:C41"/>
    <mergeCell ref="A42:A43"/>
    <mergeCell ref="A30:A31"/>
    <mergeCell ref="B30:B31"/>
    <mergeCell ref="C30:C31"/>
    <mergeCell ref="E31:F32"/>
    <mergeCell ref="A32:A33"/>
    <mergeCell ref="B32:B33"/>
    <mergeCell ref="C32:C33"/>
    <mergeCell ref="A38:A39"/>
    <mergeCell ref="B38:B39"/>
    <mergeCell ref="C38:C39"/>
    <mergeCell ref="A34:A35"/>
    <mergeCell ref="B34:B35"/>
    <mergeCell ref="C34:C35"/>
    <mergeCell ref="E35:F36"/>
    <mergeCell ref="A36:A37"/>
    <mergeCell ref="B36:B37"/>
    <mergeCell ref="C36:C37"/>
    <mergeCell ref="A14:A15"/>
    <mergeCell ref="B14:B15"/>
    <mergeCell ref="C14:C15"/>
    <mergeCell ref="E15:F16"/>
    <mergeCell ref="A16:A17"/>
    <mergeCell ref="B16:B17"/>
    <mergeCell ref="C16:C17"/>
    <mergeCell ref="A26:A27"/>
    <mergeCell ref="B26:B27"/>
    <mergeCell ref="C26:C27"/>
    <mergeCell ref="E27:F28"/>
    <mergeCell ref="A28:A29"/>
    <mergeCell ref="B28:B29"/>
    <mergeCell ref="C28:C29"/>
    <mergeCell ref="H17:H18"/>
    <mergeCell ref="A18:A19"/>
    <mergeCell ref="B18:B19"/>
    <mergeCell ref="C18:C19"/>
    <mergeCell ref="E19:F20"/>
    <mergeCell ref="A20:A21"/>
    <mergeCell ref="B20:B21"/>
    <mergeCell ref="C20:C21"/>
    <mergeCell ref="G21:G22"/>
    <mergeCell ref="A22:A23"/>
    <mergeCell ref="B22:B23"/>
    <mergeCell ref="C22:C23"/>
    <mergeCell ref="E23:F24"/>
    <mergeCell ref="A24:A25"/>
    <mergeCell ref="B24:B25"/>
    <mergeCell ref="C24:C25"/>
    <mergeCell ref="D24:D25"/>
    <mergeCell ref="A1:L5"/>
    <mergeCell ref="A8:A9"/>
    <mergeCell ref="B8:B9"/>
    <mergeCell ref="C8:C9"/>
    <mergeCell ref="E9:F10"/>
    <mergeCell ref="A10:A11"/>
    <mergeCell ref="B10:B11"/>
    <mergeCell ref="C10:C11"/>
    <mergeCell ref="E11:E12"/>
    <mergeCell ref="A12:A13"/>
    <mergeCell ref="B12:B13"/>
    <mergeCell ref="C12:C13"/>
    <mergeCell ref="G12:G13"/>
    <mergeCell ref="A6:L6"/>
    <mergeCell ref="D8:D9"/>
    <mergeCell ref="D10:D11"/>
    <mergeCell ref="D12:D13"/>
  </mergeCells>
  <phoneticPr fontId="2" type="noConversion"/>
  <printOptions horizontalCentered="1"/>
  <pageMargins left="0.15748031496062992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1"/>
  <sheetViews>
    <sheetView topLeftCell="A7" zoomScaleNormal="75" workbookViewId="0">
      <selection activeCell="P23" sqref="P23"/>
    </sheetView>
  </sheetViews>
  <sheetFormatPr defaultRowHeight="15.95" customHeight="1"/>
  <cols>
    <col min="1" max="1" width="2.75" style="1057" customWidth="1"/>
    <col min="2" max="3" width="4.75" style="1057" customWidth="1"/>
    <col min="4" max="4" width="2.75" style="1057" customWidth="1"/>
    <col min="5" max="5" width="7.625" style="1057" customWidth="1"/>
    <col min="6" max="6" width="4.375" style="1064" customWidth="1"/>
    <col min="7" max="7" width="8.75" style="1063" customWidth="1"/>
    <col min="8" max="8" width="10.75" style="1063" customWidth="1"/>
    <col min="9" max="9" width="6.625" style="1062" customWidth="1"/>
    <col min="10" max="10" width="6.625" style="1061" customWidth="1"/>
    <col min="11" max="11" width="6.625" style="1060" customWidth="1"/>
    <col min="12" max="12" width="2.75" style="1060" customWidth="1"/>
    <col min="13" max="13" width="3.625" style="1060" customWidth="1"/>
    <col min="14" max="14" width="4.75" style="1060" customWidth="1"/>
    <col min="15" max="15" width="2.75" style="1060" customWidth="1"/>
    <col min="16" max="16" width="3.625" style="1060" customWidth="1"/>
    <col min="17" max="17" width="4.75" style="1059" customWidth="1"/>
    <col min="18" max="18" width="2.75" style="1058" customWidth="1"/>
    <col min="19" max="16384" width="9" style="1057"/>
  </cols>
  <sheetData>
    <row r="1" spans="1:18" ht="15.95" customHeight="1">
      <c r="A1" s="1168"/>
      <c r="B1" s="1076"/>
      <c r="C1" s="1076"/>
      <c r="D1" s="1076"/>
      <c r="E1" s="1076"/>
      <c r="F1" s="1170"/>
      <c r="I1" s="1168"/>
      <c r="J1" s="1169"/>
      <c r="K1" s="1169"/>
      <c r="L1" s="1169"/>
      <c r="M1" s="1169"/>
      <c r="N1" s="1168"/>
      <c r="O1" s="1168"/>
      <c r="P1" s="1168"/>
      <c r="Q1" s="1168"/>
      <c r="R1" s="1167"/>
    </row>
    <row r="2" spans="1:18" ht="15.95" customHeight="1">
      <c r="A2" s="1166" t="s">
        <v>518</v>
      </c>
      <c r="B2" s="1173"/>
      <c r="C2" s="1173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</row>
    <row r="3" spans="1:18" ht="15.95" customHeight="1">
      <c r="A3" s="1173"/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</row>
    <row r="4" spans="1:18" ht="15.95" customHeight="1">
      <c r="A4" s="1162"/>
      <c r="B4" s="1162"/>
      <c r="C4" s="1162"/>
      <c r="D4" s="1162"/>
      <c r="E4" s="1162"/>
      <c r="F4" s="1164"/>
      <c r="G4" s="1163"/>
      <c r="H4" s="1163"/>
      <c r="I4" s="1162"/>
      <c r="J4" s="1162"/>
      <c r="K4" s="1162"/>
      <c r="L4" s="1162"/>
      <c r="M4" s="1162"/>
      <c r="N4" s="1161"/>
      <c r="O4" s="1161"/>
      <c r="P4" s="1161"/>
      <c r="Q4" s="1161"/>
      <c r="R4" s="1160"/>
    </row>
    <row r="5" spans="1:18" ht="45.95" customHeight="1" thickBot="1">
      <c r="A5" s="1153"/>
      <c r="B5" s="1071"/>
      <c r="C5" s="1071"/>
      <c r="D5" s="1071"/>
      <c r="E5" s="1071"/>
      <c r="F5" s="1097">
        <v>1</v>
      </c>
      <c r="G5" s="1072" t="str">
        <f>VLOOKUP(F5,[3]高女團!$A$111:$E$130,4,0)</f>
        <v>新北市</v>
      </c>
      <c r="H5" s="1072" t="str">
        <f>VLOOKUP(F5,[3]高女團!$A$111:$E$130,5,0)</f>
        <v>淡江高中</v>
      </c>
      <c r="I5" s="1151"/>
      <c r="J5" s="1071"/>
      <c r="K5" s="1071"/>
      <c r="L5" s="1071"/>
      <c r="M5" s="1071"/>
      <c r="N5" s="1151"/>
      <c r="O5" s="1151"/>
      <c r="P5" s="1151"/>
      <c r="Q5" s="1154"/>
      <c r="R5" s="1077"/>
    </row>
    <row r="6" spans="1:18" ht="45.95" customHeight="1" thickBot="1">
      <c r="A6" s="1153"/>
      <c r="B6" s="1071"/>
      <c r="C6" s="1071"/>
      <c r="D6" s="1126" t="str">
        <f>[2]高女團!$Z$81</f>
        <v/>
      </c>
      <c r="E6" s="1071"/>
      <c r="F6" s="1073"/>
      <c r="G6" s="1072"/>
      <c r="H6" s="1072"/>
      <c r="I6" s="1085" t="s">
        <v>517</v>
      </c>
      <c r="J6" s="1159" t="s">
        <v>501</v>
      </c>
      <c r="K6" s="1124" t="str">
        <f>IF([2]高女團!$M$81=[2]高女團!$O$81,"",([2]高女團!$M$81))</f>
        <v/>
      </c>
      <c r="L6" s="1123" t="str">
        <f>[2]高女團!$Y$81</f>
        <v/>
      </c>
      <c r="M6" s="1071"/>
      <c r="N6" s="1151"/>
      <c r="O6" s="1151"/>
      <c r="P6" s="1151"/>
      <c r="Q6" s="1154"/>
      <c r="R6" s="1077"/>
    </row>
    <row r="7" spans="1:18" ht="45.95" customHeight="1" thickBot="1">
      <c r="A7" s="1153"/>
      <c r="B7" s="1071"/>
      <c r="C7" s="1071"/>
      <c r="D7" s="1071"/>
      <c r="E7" s="1157"/>
      <c r="F7" s="1156">
        <v>2</v>
      </c>
      <c r="G7" s="1117" t="str">
        <f>IFERROR(VLOOKUP(F7,[3]高女團!$A$111:$E$130,4,0),"")</f>
        <v>高雄市</v>
      </c>
      <c r="H7" s="1117" t="str">
        <f>IFERROR(VLOOKUP(F7,[3]高女團!$A$111:$E$130,5,0),"")</f>
        <v>樹德家商</v>
      </c>
      <c r="I7" s="1081"/>
      <c r="J7" s="1155"/>
      <c r="K7" s="1116" t="str">
        <f>IF([2]高女團!$M$81=[2]高女團!$O$81,"",([2]高女團!$O$81))</f>
        <v/>
      </c>
      <c r="L7" s="1066"/>
      <c r="M7" s="1071"/>
      <c r="N7" s="1151"/>
      <c r="O7" s="1151"/>
      <c r="P7" s="1151"/>
      <c r="Q7" s="1154"/>
      <c r="R7" s="1077"/>
    </row>
    <row r="8" spans="1:18" ht="45.95" customHeight="1" thickBot="1">
      <c r="A8" s="1148" t="str">
        <f>[2]高女團!$Y$85</f>
        <v/>
      </c>
      <c r="B8" s="1071"/>
      <c r="C8" s="1071"/>
      <c r="D8" s="1110" t="str">
        <f>IF([2]高女團!$M$85=[2]高女團!$O$85,"",([2]高女團!$M$85))</f>
        <v/>
      </c>
      <c r="E8" s="1109" t="s">
        <v>516</v>
      </c>
      <c r="F8" s="1097"/>
      <c r="G8" s="1096"/>
      <c r="H8" s="1096"/>
      <c r="I8" s="1108" t="s">
        <v>515</v>
      </c>
      <c r="J8" s="1107"/>
      <c r="K8" s="1106" t="s">
        <v>498</v>
      </c>
      <c r="L8" s="1105" t="str">
        <f>IF([2]高女團!$M$87=[2]高女團!$O$87,"",([2]高女團!$M$87))</f>
        <v/>
      </c>
      <c r="M8" s="1152"/>
      <c r="N8" s="1151"/>
      <c r="O8" s="1148" t="str">
        <f>[2]高女團!$Z$87</f>
        <v/>
      </c>
      <c r="P8" s="1150"/>
      <c r="Q8" s="1149"/>
      <c r="R8" s="1148" t="str">
        <f>[2]高女團!$Y$87</f>
        <v/>
      </c>
    </row>
    <row r="9" spans="1:18" ht="45.95" customHeight="1" thickBot="1">
      <c r="B9" s="1145"/>
      <c r="C9" s="1144"/>
      <c r="D9" s="1099" t="str">
        <f>IF([2]高女團!$M$85=[2]高女團!$O$85,"",([2]高女團!$O$85))</f>
        <v/>
      </c>
      <c r="E9" s="1098"/>
      <c r="F9" s="1097">
        <v>3</v>
      </c>
      <c r="G9" s="1096" t="str">
        <f>IFERROR(VLOOKUP(F9,[3]高女團!$A$111:$E$130,4,0),"")</f>
        <v>臺南市</v>
      </c>
      <c r="H9" s="1096" t="str">
        <f>IFERROR(VLOOKUP(F9,[3]高女團!$A$111:$E$130,5,0),"")</f>
        <v>新豐高中</v>
      </c>
      <c r="I9" s="1095"/>
      <c r="J9" s="1095"/>
      <c r="K9" s="1094"/>
      <c r="L9" s="1079" t="str">
        <f>IF([2]高女團!$M$87=[2]高女團!$O$87,"",([2]高女團!$O$87))</f>
        <v/>
      </c>
      <c r="M9" s="1143"/>
      <c r="N9" s="1142"/>
      <c r="O9" s="1141"/>
      <c r="P9" s="1140"/>
      <c r="Q9" s="1139"/>
      <c r="R9" s="1078"/>
    </row>
    <row r="10" spans="1:18" ht="45.95" customHeight="1" thickBot="1">
      <c r="B10" s="1137" t="s">
        <v>514</v>
      </c>
      <c r="C10" s="1136" t="s">
        <v>513</v>
      </c>
      <c r="D10" s="1135"/>
      <c r="E10" s="1134"/>
      <c r="F10" s="1082"/>
      <c r="G10" s="1086"/>
      <c r="H10" s="1086"/>
      <c r="I10" s="1085" t="s">
        <v>512</v>
      </c>
      <c r="J10" s="1084" t="s">
        <v>492</v>
      </c>
      <c r="K10" s="1083" t="str">
        <f>IF([2]高女團!$M$82=[2]高女團!$O$82,"",([2]高女團!$M$82))</f>
        <v/>
      </c>
      <c r="L10" s="1066"/>
      <c r="M10" s="1132" t="s">
        <v>511</v>
      </c>
      <c r="N10" s="1131" t="s">
        <v>510</v>
      </c>
      <c r="O10" s="1133"/>
      <c r="P10" s="1132" t="s">
        <v>509</v>
      </c>
      <c r="Q10" s="1131" t="s">
        <v>508</v>
      </c>
      <c r="R10" s="1077"/>
    </row>
    <row r="11" spans="1:18" ht="45.95" customHeight="1" thickBot="1">
      <c r="B11" s="1121"/>
      <c r="C11" s="1115"/>
      <c r="D11" s="1130" t="str">
        <f>[2]高女團!$Z$82</f>
        <v/>
      </c>
      <c r="E11" s="1125"/>
      <c r="F11" s="1097">
        <v>4</v>
      </c>
      <c r="G11" s="1072" t="str">
        <f>VLOOKUP(F11,[3]高女團!$A$111:$E$130,4,0)</f>
        <v>高雄市</v>
      </c>
      <c r="H11" s="1072" t="str">
        <f>VLOOKUP(F11,[3]高女團!$A$111:$E$130,5,0)</f>
        <v>林園高中</v>
      </c>
      <c r="I11" s="1081"/>
      <c r="J11" s="1080"/>
      <c r="K11" s="1079" t="str">
        <f>IF([2]高女團!$M$82=[2]高女團!$O$82,"",([2]高女團!$O$82))</f>
        <v/>
      </c>
      <c r="L11" s="1078" t="str">
        <f>[2]高女團!$Y$82</f>
        <v/>
      </c>
      <c r="M11" s="1115"/>
      <c r="N11" s="1112"/>
      <c r="O11" s="1114"/>
      <c r="P11" s="1113"/>
      <c r="Q11" s="1112"/>
      <c r="R11" s="1077"/>
    </row>
    <row r="12" spans="1:18" ht="45.95" customHeight="1" thickBot="1">
      <c r="A12" s="1110" t="str">
        <f>IF([2]高女團!$M$89=[2]高女團!$O$89,"",([2]高女團!$M$89))</f>
        <v/>
      </c>
      <c r="B12" s="1121"/>
      <c r="C12" s="1115"/>
      <c r="D12" s="1120"/>
      <c r="E12" s="1125"/>
      <c r="F12" s="1097"/>
      <c r="G12" s="1072"/>
      <c r="H12" s="1072"/>
      <c r="I12" s="1129"/>
      <c r="J12" s="1128"/>
      <c r="K12" s="1127"/>
      <c r="L12" s="1127"/>
      <c r="M12" s="1115"/>
      <c r="N12" s="1112"/>
      <c r="O12" s="1105" t="str">
        <f>IF([2]高女團!$M$90=[2]高女團!$O$90,"",([2]高女團!$M$90))</f>
        <v/>
      </c>
      <c r="P12" s="1113"/>
      <c r="Q12" s="1112"/>
      <c r="R12" s="1105" t="str">
        <f>IF([2]高女團!$M$91=[2]高女團!$O$91,"",([2]高女團!$M$91))</f>
        <v/>
      </c>
    </row>
    <row r="13" spans="1:18" ht="45.95" customHeight="1" thickBot="1">
      <c r="A13" s="1099" t="str">
        <f>IF([2]高女團!$M$89=[2]高女團!$O$89,"",([2]高女團!$O$89))</f>
        <v/>
      </c>
      <c r="B13" s="1121"/>
      <c r="C13" s="1115"/>
      <c r="D13" s="1120"/>
      <c r="E13" s="1125"/>
      <c r="F13" s="1097">
        <v>5</v>
      </c>
      <c r="G13" s="1072" t="str">
        <f>VLOOKUP(F13,[3]高女團!$A$111:$E$130,4,0)</f>
        <v>新北市</v>
      </c>
      <c r="H13" s="1072" t="str">
        <f>VLOOKUP(F13,[3]高女團!$A$111:$E$130,5,0)</f>
        <v>永平高中</v>
      </c>
      <c r="I13" s="1127"/>
      <c r="J13" s="1127"/>
      <c r="K13" s="1127"/>
      <c r="L13" s="1127"/>
      <c r="M13" s="1115"/>
      <c r="N13" s="1112"/>
      <c r="O13" s="1079" t="str">
        <f>IF([2]高女團!$M$90=[2]高女團!$O$90,"",([2]高女團!$O$90))</f>
        <v/>
      </c>
      <c r="P13" s="1113"/>
      <c r="Q13" s="1112"/>
      <c r="R13" s="1079" t="str">
        <f>IF([2]高女團!$M$91=[2]高女團!$O$91,"",([2]高女團!$O$91))</f>
        <v/>
      </c>
    </row>
    <row r="14" spans="1:18" ht="45.95" customHeight="1" thickBot="1">
      <c r="B14" s="1121"/>
      <c r="C14" s="1115"/>
      <c r="D14" s="1126" t="str">
        <f>[2]高女團!$Z$83</f>
        <v/>
      </c>
      <c r="E14" s="1125"/>
      <c r="F14" s="1097"/>
      <c r="G14" s="1072"/>
      <c r="H14" s="1072"/>
      <c r="I14" s="1085" t="s">
        <v>507</v>
      </c>
      <c r="J14" s="1084" t="s">
        <v>486</v>
      </c>
      <c r="K14" s="1124" t="str">
        <f>IF([2]高女團!$M$83=[2]高女團!$O$83,"",([2]高女團!$M$83))</f>
        <v/>
      </c>
      <c r="L14" s="1123" t="str">
        <f>[2]高女團!$Y$83</f>
        <v/>
      </c>
      <c r="M14" s="1115"/>
      <c r="N14" s="1112"/>
      <c r="O14" s="1114"/>
      <c r="P14" s="1113"/>
      <c r="Q14" s="1112"/>
      <c r="R14" s="1077"/>
    </row>
    <row r="15" spans="1:18" ht="45.95" customHeight="1" thickBot="1">
      <c r="B15" s="1121"/>
      <c r="C15" s="1115"/>
      <c r="D15" s="1120"/>
      <c r="E15" s="1119"/>
      <c r="F15" s="1118">
        <v>6</v>
      </c>
      <c r="G15" s="1117" t="str">
        <f>IFERROR(VLOOKUP(F15,[3]高女團!$A$111:$E$130,4,0),"")</f>
        <v>彰化縣</v>
      </c>
      <c r="H15" s="1117" t="str">
        <f>IFERROR(VLOOKUP(F15,[3]高女團!$A$111:$E$130,5,0),"")</f>
        <v>和美實校</v>
      </c>
      <c r="I15" s="1081"/>
      <c r="J15" s="1080"/>
      <c r="K15" s="1116" t="str">
        <f>IF([2]高女團!$M$83=[2]高女團!$O$83,"",([2]高女團!$O$83))</f>
        <v/>
      </c>
      <c r="L15" s="1066"/>
      <c r="M15" s="1115"/>
      <c r="N15" s="1112"/>
      <c r="O15" s="1114"/>
      <c r="P15" s="1113"/>
      <c r="Q15" s="1112"/>
      <c r="R15" s="1077"/>
    </row>
    <row r="16" spans="1:18" ht="45.95" customHeight="1" thickBot="1">
      <c r="B16" s="1103"/>
      <c r="C16" s="1111"/>
      <c r="D16" s="1110" t="str">
        <f>IF([2]高女團!$M$86=[2]高女團!$O$86,"",([2]高女團!$M$86))</f>
        <v/>
      </c>
      <c r="E16" s="1109" t="s">
        <v>506</v>
      </c>
      <c r="F16" s="1097"/>
      <c r="G16" s="1096"/>
      <c r="H16" s="1096"/>
      <c r="I16" s="1108" t="s">
        <v>505</v>
      </c>
      <c r="J16" s="1107"/>
      <c r="K16" s="1106" t="s">
        <v>483</v>
      </c>
      <c r="L16" s="1105" t="str">
        <f>IF([2]高女團!$M$88=[2]高女團!$O$88,"",([2]高女團!$M$88))</f>
        <v/>
      </c>
      <c r="M16" s="1104"/>
      <c r="N16" s="1101"/>
      <c r="O16" s="1103"/>
      <c r="P16" s="1102"/>
      <c r="Q16" s="1101"/>
      <c r="R16" s="1077"/>
    </row>
    <row r="17" spans="1:18" ht="45.95" customHeight="1" thickBot="1">
      <c r="A17" s="1091" t="str">
        <f>[2]高女團!$Y$86</f>
        <v/>
      </c>
      <c r="B17" s="1069"/>
      <c r="C17" s="1069"/>
      <c r="D17" s="1099" t="str">
        <f>IF([2]高女團!$M$86=[2]高女團!$O$86,"",([2]高女團!$O$86))</f>
        <v/>
      </c>
      <c r="E17" s="1098"/>
      <c r="F17" s="1097">
        <v>7</v>
      </c>
      <c r="G17" s="1096" t="str">
        <f>IFERROR(VLOOKUP(F17,[3]高女團!$A$111:$E$130,4,0),"")</f>
        <v>雲林縣</v>
      </c>
      <c r="H17" s="1096" t="str">
        <f>IFERROR(VLOOKUP(F17,[3]高女團!$A$111:$E$130,5,0),"")</f>
        <v>正心高中</v>
      </c>
      <c r="I17" s="1095"/>
      <c r="J17" s="1095"/>
      <c r="K17" s="1094"/>
      <c r="L17" s="1079" t="str">
        <f>IF([2]高女團!$M$88=[2]高女團!$O$88,"",([2]高女團!$O$88))</f>
        <v/>
      </c>
      <c r="M17" s="1093"/>
      <c r="N17" s="1092"/>
      <c r="O17" s="1091" t="str">
        <f>[2]高女團!$Z$88</f>
        <v/>
      </c>
      <c r="P17" s="1090"/>
      <c r="Q17" s="1089"/>
      <c r="R17" s="1088" t="str">
        <f>[2]高女團!$Y$88</f>
        <v/>
      </c>
    </row>
    <row r="18" spans="1:18" ht="45.95" customHeight="1" thickBot="1">
      <c r="A18" s="1068"/>
      <c r="B18" s="1069"/>
      <c r="C18" s="1069"/>
      <c r="D18" s="1075"/>
      <c r="E18" s="1087"/>
      <c r="F18" s="1082"/>
      <c r="G18" s="1086"/>
      <c r="H18" s="1086"/>
      <c r="I18" s="1085" t="s">
        <v>504</v>
      </c>
      <c r="J18" s="1084" t="s">
        <v>481</v>
      </c>
      <c r="K18" s="1083" t="str">
        <f>IF([2]高女團!$M$84=[2]高女團!$O$84,"",([2]高女團!$M$84))</f>
        <v/>
      </c>
      <c r="L18" s="1066"/>
      <c r="M18" s="1070"/>
      <c r="N18" s="1069"/>
      <c r="O18" s="1069"/>
      <c r="P18" s="1068"/>
      <c r="Q18" s="1067"/>
      <c r="R18" s="1077"/>
    </row>
    <row r="19" spans="1:18" ht="45.95" customHeight="1" thickBot="1">
      <c r="A19" s="1068"/>
      <c r="B19" s="1069"/>
      <c r="C19" s="1069"/>
      <c r="D19" s="1078" t="str">
        <f>[2]高女團!$Z$84</f>
        <v/>
      </c>
      <c r="E19" s="1074"/>
      <c r="F19" s="1082">
        <v>8</v>
      </c>
      <c r="G19" s="1072" t="str">
        <f>VLOOKUP(F19,[3]高女團!$A$111:$E$130,4,0)</f>
        <v>臺北市</v>
      </c>
      <c r="H19" s="1072" t="str">
        <f>VLOOKUP(F19,[3]高女團!$A$111:$E$130,5,0)</f>
        <v>南湖高中</v>
      </c>
      <c r="I19" s="1081"/>
      <c r="J19" s="1080"/>
      <c r="K19" s="1079" t="str">
        <f>IF([2]高女團!$M$84=[2]高女團!$O$84,"",([2]高女團!$O$84))</f>
        <v/>
      </c>
      <c r="L19" s="1078" t="str">
        <f>[2]高女團!$Y$84</f>
        <v/>
      </c>
      <c r="M19" s="1070"/>
      <c r="N19" s="1069"/>
      <c r="O19" s="1069"/>
      <c r="P19" s="1068"/>
      <c r="Q19" s="1067"/>
      <c r="R19" s="1077"/>
    </row>
    <row r="20" spans="1:18" ht="45.95" customHeight="1">
      <c r="A20" s="1068"/>
      <c r="B20" s="1069"/>
      <c r="C20" s="1069"/>
      <c r="D20" s="1075"/>
      <c r="E20" s="1074"/>
      <c r="F20" s="1073"/>
      <c r="G20" s="1072"/>
      <c r="H20" s="1072"/>
      <c r="I20" s="1172"/>
      <c r="J20" s="1171"/>
      <c r="K20" s="1071"/>
      <c r="L20" s="1071"/>
      <c r="M20" s="1070"/>
      <c r="N20" s="1069"/>
      <c r="O20" s="1069"/>
      <c r="P20" s="1068"/>
      <c r="Q20" s="1067"/>
      <c r="R20" s="1066"/>
    </row>
    <row r="21" spans="1:18" ht="15.95" customHeight="1">
      <c r="G21" s="1065"/>
      <c r="H21" s="1065"/>
    </row>
  </sheetData>
  <mergeCells count="46">
    <mergeCell ref="H7:H8"/>
    <mergeCell ref="F7:F8"/>
    <mergeCell ref="G7:G8"/>
    <mergeCell ref="E8:E9"/>
    <mergeCell ref="F9:F10"/>
    <mergeCell ref="B10:B15"/>
    <mergeCell ref="F13:F14"/>
    <mergeCell ref="G13:G14"/>
    <mergeCell ref="G9:G10"/>
    <mergeCell ref="C10:C15"/>
    <mergeCell ref="N10:N15"/>
    <mergeCell ref="I10:I11"/>
    <mergeCell ref="K8:K9"/>
    <mergeCell ref="J14:J15"/>
    <mergeCell ref="A2:R3"/>
    <mergeCell ref="F5:F6"/>
    <mergeCell ref="G5:G6"/>
    <mergeCell ref="I6:I7"/>
    <mergeCell ref="J6:J7"/>
    <mergeCell ref="H5:H6"/>
    <mergeCell ref="Q10:Q15"/>
    <mergeCell ref="J10:J11"/>
    <mergeCell ref="M10:M15"/>
    <mergeCell ref="H15:H16"/>
    <mergeCell ref="H17:H18"/>
    <mergeCell ref="H9:H10"/>
    <mergeCell ref="H11:H12"/>
    <mergeCell ref="H13:H14"/>
    <mergeCell ref="P10:P15"/>
    <mergeCell ref="I8:J9"/>
    <mergeCell ref="F15:F16"/>
    <mergeCell ref="G15:G16"/>
    <mergeCell ref="I16:J17"/>
    <mergeCell ref="J18:J19"/>
    <mergeCell ref="H19:H20"/>
    <mergeCell ref="G17:G18"/>
    <mergeCell ref="F11:F12"/>
    <mergeCell ref="G11:G12"/>
    <mergeCell ref="I14:I15"/>
    <mergeCell ref="F17:F18"/>
    <mergeCell ref="K16:K17"/>
    <mergeCell ref="E16:E17"/>
    <mergeCell ref="I18:I19"/>
    <mergeCell ref="F19:F20"/>
    <mergeCell ref="G19:G20"/>
    <mergeCell ref="I20:J20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71">
    <tabColor rgb="FFFF0000"/>
  </sheetPr>
  <dimension ref="A1:K61"/>
  <sheetViews>
    <sheetView showGridLines="0" topLeftCell="A25" zoomScaleNormal="100" workbookViewId="0">
      <selection activeCell="B35" sqref="B35:B36"/>
    </sheetView>
  </sheetViews>
  <sheetFormatPr defaultRowHeight="15.95" customHeight="1"/>
  <cols>
    <col min="1" max="1" width="3.625" style="99" customWidth="1"/>
    <col min="2" max="2" width="16.75" style="105" customWidth="1"/>
    <col min="3" max="3" width="8.75" style="105" customWidth="1"/>
    <col min="4" max="4" width="8.75" style="106" customWidth="1"/>
    <col min="5" max="5" width="8.75" style="107" customWidth="1"/>
    <col min="6" max="6" width="8.75" style="108" customWidth="1"/>
    <col min="7" max="8" width="8.75" style="109" customWidth="1"/>
    <col min="9" max="9" width="2.75" style="109" customWidth="1"/>
    <col min="10" max="10" width="4" style="109" customWidth="1"/>
    <col min="11" max="16384" width="9" style="99"/>
  </cols>
  <sheetData>
    <row r="1" spans="1:11" ht="15.95" customHeight="1">
      <c r="A1" s="907" t="s">
        <v>146</v>
      </c>
      <c r="B1" s="908"/>
      <c r="C1" s="908"/>
      <c r="D1" s="908"/>
      <c r="E1" s="908"/>
      <c r="F1" s="908"/>
      <c r="G1" s="908"/>
      <c r="H1" s="908"/>
      <c r="I1" s="908"/>
      <c r="J1" s="908"/>
    </row>
    <row r="2" spans="1:11" ht="15.95" customHeight="1">
      <c r="A2" s="908"/>
      <c r="B2" s="908"/>
      <c r="C2" s="908"/>
      <c r="D2" s="908"/>
      <c r="E2" s="908"/>
      <c r="F2" s="908"/>
      <c r="G2" s="908"/>
      <c r="H2" s="908"/>
      <c r="I2" s="908"/>
      <c r="J2" s="908"/>
    </row>
    <row r="3" spans="1:11" ht="13.15" customHeight="1">
      <c r="A3" s="912" t="s">
        <v>225</v>
      </c>
      <c r="B3" s="912"/>
      <c r="C3" s="912"/>
      <c r="D3" s="912"/>
      <c r="E3" s="912"/>
      <c r="F3" s="912"/>
      <c r="G3" s="912"/>
      <c r="H3" s="912"/>
      <c r="I3" s="912"/>
      <c r="J3" s="912"/>
    </row>
    <row r="4" spans="1:11" ht="13.15" customHeight="1">
      <c r="A4" s="912"/>
      <c r="B4" s="912"/>
      <c r="C4" s="912"/>
      <c r="D4" s="912"/>
      <c r="E4" s="912"/>
      <c r="F4" s="912"/>
      <c r="G4" s="912"/>
      <c r="H4" s="912"/>
      <c r="I4" s="912"/>
      <c r="J4" s="912"/>
    </row>
    <row r="5" spans="1:11" ht="13.15" customHeight="1" thickBot="1">
      <c r="A5" s="909">
        <v>1</v>
      </c>
      <c r="B5" s="911" t="str">
        <f>VLOOKUP(A5,[1]高女雙!$A$2:$F$30,4,0)</f>
        <v>新北市淡江高中</v>
      </c>
      <c r="C5" s="912" t="str">
        <f>VLOOKUP(A5,[1]高女雙!$A$2:$F$30,5,0)</f>
        <v>廖雅萱</v>
      </c>
      <c r="D5" s="912" t="str">
        <f>VLOOKUP(A5,[1]高女雙!$A$2:$F$30,6,0)</f>
        <v>邱嗣樺</v>
      </c>
      <c r="E5" s="309"/>
      <c r="F5" s="310"/>
      <c r="G5" s="311">
        <f>A5</f>
        <v>1</v>
      </c>
      <c r="H5" s="312"/>
      <c r="I5" s="312"/>
      <c r="J5" s="312"/>
      <c r="K5" s="313"/>
    </row>
    <row r="6" spans="1:11" ht="13.15" customHeight="1" thickBot="1">
      <c r="A6" s="910"/>
      <c r="B6" s="911"/>
      <c r="C6" s="912"/>
      <c r="D6" s="912"/>
      <c r="E6" s="314"/>
      <c r="F6" s="913" t="s">
        <v>351</v>
      </c>
      <c r="G6" s="315">
        <f>IF([2]高女雙!$M$17=[2]高女雙!$O$17,"",([2]高女雙!$M$17))</f>
        <v>3</v>
      </c>
      <c r="H6" s="316">
        <f>[2]高女雙!$Y$17</f>
        <v>1</v>
      </c>
      <c r="I6" s="312"/>
      <c r="J6" s="312"/>
      <c r="K6" s="313"/>
    </row>
    <row r="7" spans="1:11" ht="13.15" customHeight="1" thickBot="1">
      <c r="A7" s="909">
        <v>2</v>
      </c>
      <c r="B7" s="911" t="str">
        <f>VLOOKUP(A7,[1]高女雙!$A$2:$F$30,4,0)</f>
        <v>臺中市中港高中</v>
      </c>
      <c r="C7" s="912" t="str">
        <f>VLOOKUP(A7,[1]高女雙!$A$2:$F$30,5,0)</f>
        <v>陳捷雨</v>
      </c>
      <c r="D7" s="912" t="str">
        <f>VLOOKUP(A7,[1]高女雙!$A$2:$F$30,6,0)</f>
        <v>翁瑜晴</v>
      </c>
      <c r="E7" s="317"/>
      <c r="F7" s="914"/>
      <c r="G7" s="318">
        <f>IF([2]高女雙!$M$17=[2]高女雙!$O$17,"",([2]高女雙!$O$17))</f>
        <v>0</v>
      </c>
      <c r="H7" s="312"/>
      <c r="I7" s="312"/>
      <c r="J7" s="312"/>
      <c r="K7" s="313"/>
    </row>
    <row r="8" spans="1:11" ht="13.15" customHeight="1" thickBot="1">
      <c r="A8" s="910"/>
      <c r="B8" s="911"/>
      <c r="C8" s="912"/>
      <c r="D8" s="912"/>
      <c r="E8" s="888" t="s">
        <v>352</v>
      </c>
      <c r="F8" s="319">
        <f>IF([2]高女雙!$M$5=[2]高女雙!$O$5,"",([2]高女雙!$M$5))</f>
        <v>0</v>
      </c>
      <c r="G8" s="320"/>
      <c r="H8" s="312"/>
      <c r="I8" s="312"/>
      <c r="J8" s="312"/>
      <c r="K8" s="313"/>
    </row>
    <row r="9" spans="1:11" ht="13.15" customHeight="1" thickBot="1">
      <c r="A9" s="909">
        <v>3</v>
      </c>
      <c r="B9" s="911" t="str">
        <f>VLOOKUP(A9,[1]高女雙!$A$2:$F$30,4,0)</f>
        <v>苗栗縣大同高中</v>
      </c>
      <c r="C9" s="912" t="str">
        <f>VLOOKUP(A9,[1]高女雙!$A$2:$F$30,5,0)</f>
        <v>黃  婕</v>
      </c>
      <c r="D9" s="912" t="str">
        <f>VLOOKUP(A9,[1]高女雙!$A$2:$F$30,6,0)</f>
        <v>黃琦雯</v>
      </c>
      <c r="E9" s="891"/>
      <c r="F9" s="321">
        <f>IF([2]高女雙!$M$5=[2]高女雙!$O$5,"",([2]高女雙!$O$5))</f>
        <v>3</v>
      </c>
      <c r="G9" s="322">
        <f>[2]高女雙!$Y$5</f>
        <v>3</v>
      </c>
      <c r="H9" s="312"/>
      <c r="I9" s="923">
        <f>[2]高女雙!$Y$25</f>
        <v>1</v>
      </c>
      <c r="J9" s="882"/>
      <c r="K9" s="313"/>
    </row>
    <row r="10" spans="1:11" ht="13.15" customHeight="1" thickBot="1">
      <c r="A10" s="910"/>
      <c r="B10" s="911"/>
      <c r="C10" s="912"/>
      <c r="D10" s="912"/>
      <c r="E10" s="310"/>
      <c r="F10" s="312"/>
      <c r="G10" s="915" t="s">
        <v>353</v>
      </c>
      <c r="H10" s="315">
        <f>IF([2]高女雙!$M$25=[2]高女雙!$O$25,"",([2]高女雙!$M$25))</f>
        <v>3</v>
      </c>
      <c r="I10" s="882"/>
      <c r="J10" s="882"/>
      <c r="K10" s="313"/>
    </row>
    <row r="11" spans="1:11" ht="13.15" customHeight="1" thickBot="1">
      <c r="A11" s="909">
        <v>4</v>
      </c>
      <c r="B11" s="911" t="str">
        <f>VLOOKUP(A11,[1]高女雙!$A$2:$F$30,4,0)</f>
        <v>彰化縣和美實校</v>
      </c>
      <c r="C11" s="912" t="str">
        <f>VLOOKUP(A11,[1]高女雙!$A$2:$F$30,5,0)</f>
        <v>張毓晏</v>
      </c>
      <c r="D11" s="912" t="str">
        <f>VLOOKUP(A11,[1]高女雙!$A$2:$F$30,6,0)</f>
        <v>張嘉芸</v>
      </c>
      <c r="E11" s="310"/>
      <c r="F11" s="323"/>
      <c r="G11" s="916"/>
      <c r="H11" s="318">
        <f>IF([2]高女雙!$M$25=[2]高女雙!$O$25,"",([2]高女雙!$O$25))</f>
        <v>0</v>
      </c>
      <c r="I11" s="312"/>
      <c r="J11" s="312"/>
      <c r="K11" s="313"/>
    </row>
    <row r="12" spans="1:11" ht="13.15" customHeight="1" thickBot="1">
      <c r="A12" s="910"/>
      <c r="B12" s="911"/>
      <c r="C12" s="912"/>
      <c r="D12" s="912"/>
      <c r="E12" s="888" t="s">
        <v>354</v>
      </c>
      <c r="F12" s="315">
        <f>IF([2]高女雙!$M$6=[2]高女雙!$O$6,"",([2]高女雙!$M$6))</f>
        <v>1</v>
      </c>
      <c r="G12" s="324">
        <f>[2]高女雙!$Y$6</f>
        <v>5</v>
      </c>
      <c r="H12" s="325"/>
      <c r="I12" s="312"/>
      <c r="J12" s="312"/>
      <c r="K12" s="313"/>
    </row>
    <row r="13" spans="1:11" ht="13.15" customHeight="1" thickBot="1">
      <c r="A13" s="909">
        <v>5</v>
      </c>
      <c r="B13" s="911" t="str">
        <f>VLOOKUP(A13,[1]高女雙!$A$2:$F$30,4,0)</f>
        <v>臺北市南湖高中</v>
      </c>
      <c r="C13" s="912" t="str">
        <f>VLOOKUP(A13,[1]高女雙!$A$2:$F$30,5,0)</f>
        <v>陳品儒</v>
      </c>
      <c r="D13" s="912" t="str">
        <f>VLOOKUP(A13,[1]高女雙!$A$2:$F$30,6,0)</f>
        <v>郭祖吟</v>
      </c>
      <c r="E13" s="891"/>
      <c r="F13" s="318">
        <f>IF([2]高女雙!$M$6=[2]高女雙!$O$6,"",([2]高女雙!$O$6))</f>
        <v>3</v>
      </c>
      <c r="G13" s="320"/>
      <c r="H13" s="320"/>
      <c r="I13" s="312"/>
      <c r="J13" s="312"/>
      <c r="K13" s="313"/>
    </row>
    <row r="14" spans="1:11" ht="13.15" customHeight="1" thickBot="1">
      <c r="A14" s="910"/>
      <c r="B14" s="911"/>
      <c r="C14" s="912"/>
      <c r="D14" s="912"/>
      <c r="E14" s="326"/>
      <c r="F14" s="917" t="s">
        <v>355</v>
      </c>
      <c r="G14" s="319">
        <f>IF([2]高女雙!$M$18=[2]高女雙!$O$18,"",([2]高女雙!$M$18))</f>
        <v>3</v>
      </c>
      <c r="H14" s="320"/>
      <c r="I14" s="312"/>
      <c r="J14" s="312"/>
      <c r="K14" s="313"/>
    </row>
    <row r="15" spans="1:11" ht="13.15" customHeight="1" thickBot="1">
      <c r="A15" s="909">
        <v>6</v>
      </c>
      <c r="B15" s="911" t="str">
        <f>VLOOKUP(A15,[1]高女雙!$A$2:$F$30,4,0)</f>
        <v>臺中市東山高中</v>
      </c>
      <c r="C15" s="912" t="str">
        <f>VLOOKUP(A15,[1]高女雙!$A$2:$F$30,5,0)</f>
        <v>梅軒慈</v>
      </c>
      <c r="D15" s="912" t="str">
        <f>VLOOKUP(A15,[1]高女雙!$A$2:$F$30,6,0)</f>
        <v>施惠萍</v>
      </c>
      <c r="E15" s="317"/>
      <c r="F15" s="917"/>
      <c r="G15" s="321">
        <f>IF([2]高女雙!$M$18=[2]高女雙!$O$18,"",([2]高女雙!$O$18))</f>
        <v>1</v>
      </c>
      <c r="H15" s="322">
        <f>[2]高女雙!$Y$18</f>
        <v>5</v>
      </c>
      <c r="I15" s="312"/>
      <c r="J15" s="312"/>
      <c r="K15" s="313"/>
    </row>
    <row r="16" spans="1:11" ht="13.15" customHeight="1" thickBot="1">
      <c r="A16" s="910"/>
      <c r="B16" s="911"/>
      <c r="C16" s="912"/>
      <c r="D16" s="912"/>
      <c r="E16" s="888" t="s">
        <v>356</v>
      </c>
      <c r="F16" s="319">
        <f>IF([2]高女雙!$M$7=[2]高女雙!$O$7,"",([2]高女雙!$M$7))</f>
        <v>0</v>
      </c>
      <c r="G16" s="312"/>
      <c r="H16" s="320"/>
      <c r="I16" s="312"/>
      <c r="J16" s="312"/>
      <c r="K16" s="313"/>
    </row>
    <row r="17" spans="1:11" ht="13.15" customHeight="1" thickBot="1">
      <c r="A17" s="909">
        <v>7</v>
      </c>
      <c r="B17" s="911" t="str">
        <f>VLOOKUP(A17,[1]高女雙!$A$2:$F$30,4,0)</f>
        <v>高雄市林園高中</v>
      </c>
      <c r="C17" s="912" t="str">
        <f>VLOOKUP(A17,[1]高女雙!$A$2:$F$30,5,0)</f>
        <v>劉季樺</v>
      </c>
      <c r="D17" s="912" t="str">
        <f>VLOOKUP(A17,[1]高女雙!$A$2:$F$30,6,0)</f>
        <v>王正芃</v>
      </c>
      <c r="E17" s="891"/>
      <c r="F17" s="321">
        <f>IF([2]高女雙!$M$7=[2]高女雙!$O$7,"",([2]高女雙!$O$7))</f>
        <v>3</v>
      </c>
      <c r="G17" s="327">
        <f>[2]高女雙!$Y$7</f>
        <v>7</v>
      </c>
      <c r="H17" s="320"/>
      <c r="I17" s="312"/>
      <c r="J17" s="312"/>
      <c r="K17" s="313"/>
    </row>
    <row r="18" spans="1:11" ht="13.15" customHeight="1" thickBot="1">
      <c r="A18" s="910"/>
      <c r="B18" s="911"/>
      <c r="C18" s="912"/>
      <c r="D18" s="912"/>
      <c r="E18" s="918"/>
      <c r="F18" s="919"/>
      <c r="G18" s="919"/>
      <c r="H18" s="917" t="s">
        <v>357</v>
      </c>
      <c r="I18" s="315">
        <f>IF([2]高女雙!$M$29=[2]高女雙!$O$29,"",([2]高女雙!$M$29))</f>
        <v>3</v>
      </c>
      <c r="J18" s="924">
        <f>[2]高女雙!$Y$29</f>
        <v>1</v>
      </c>
      <c r="K18" s="924" t="s">
        <v>332</v>
      </c>
    </row>
    <row r="19" spans="1:11" ht="13.15" customHeight="1" thickBot="1">
      <c r="A19" s="909">
        <v>8</v>
      </c>
      <c r="B19" s="911" t="str">
        <f>VLOOKUP(A19,[1]高女雙!$A$2:$F$30,4,0)</f>
        <v>新北市淡江高中</v>
      </c>
      <c r="C19" s="912" t="str">
        <f>VLOOKUP(A19,[1]高女雙!$A$2:$F$30,5,0)</f>
        <v>李恩雅</v>
      </c>
      <c r="D19" s="912" t="str">
        <f>VLOOKUP(A19,[1]高女雙!$A$2:$F$30,6,0)</f>
        <v>李昱諄</v>
      </c>
      <c r="E19" s="919"/>
      <c r="F19" s="919"/>
      <c r="G19" s="919"/>
      <c r="H19" s="917"/>
      <c r="I19" s="321">
        <f>IF([2]高女雙!$M$29=[2]高女雙!$O$29,"",([2]高女雙!$O$29))</f>
        <v>1</v>
      </c>
      <c r="J19" s="925"/>
      <c r="K19" s="925"/>
    </row>
    <row r="20" spans="1:11" ht="13.15" customHeight="1" thickBot="1">
      <c r="A20" s="910"/>
      <c r="B20" s="911"/>
      <c r="C20" s="912"/>
      <c r="D20" s="912"/>
      <c r="E20" s="888" t="s">
        <v>358</v>
      </c>
      <c r="F20" s="315">
        <f>IF([2]高女雙!$M$8=[2]高女雙!$O$8,"",([2]高女雙!$M$8))</f>
        <v>3</v>
      </c>
      <c r="G20" s="316">
        <f>[2]高女雙!$Y$8</f>
        <v>8</v>
      </c>
      <c r="H20" s="320"/>
      <c r="I20" s="312"/>
      <c r="J20" s="312"/>
      <c r="K20" s="313"/>
    </row>
    <row r="21" spans="1:11" ht="13.15" customHeight="1" thickBot="1">
      <c r="A21" s="909">
        <v>9</v>
      </c>
      <c r="B21" s="912" t="str">
        <f>VLOOKUP(A21,[1]高女雙!$A$2:$F$30,4,0)</f>
        <v>輪空</v>
      </c>
      <c r="C21" s="912"/>
      <c r="D21" s="912"/>
      <c r="E21" s="891"/>
      <c r="F21" s="318">
        <f>IF([2]高女雙!$M$8=[2]高女雙!$O$8,"",([2]高女雙!$O$8))</f>
        <v>0</v>
      </c>
      <c r="G21" s="312"/>
      <c r="H21" s="320"/>
      <c r="I21" s="312"/>
      <c r="J21" s="312"/>
      <c r="K21" s="313"/>
    </row>
    <row r="22" spans="1:11" ht="13.15" customHeight="1" thickBot="1">
      <c r="A22" s="910"/>
      <c r="B22" s="912"/>
      <c r="C22" s="912"/>
      <c r="D22" s="912"/>
      <c r="E22" s="312"/>
      <c r="F22" s="917" t="s">
        <v>359</v>
      </c>
      <c r="G22" s="315">
        <f>IF([2]高女雙!$M$19=[2]高女雙!$O$19,"",([2]高女雙!$M$19))</f>
        <v>3</v>
      </c>
      <c r="H22" s="324">
        <f>[2]高女雙!$Y$19</f>
        <v>8</v>
      </c>
      <c r="I22" s="312"/>
      <c r="J22" s="312"/>
      <c r="K22" s="313"/>
    </row>
    <row r="23" spans="1:11" ht="13.15" customHeight="1" thickBot="1">
      <c r="A23" s="909">
        <v>10</v>
      </c>
      <c r="B23" s="911" t="str">
        <f>VLOOKUP(A23,[1]高女雙!$A$2:$F$30,4,0)</f>
        <v>桃園縣復旦高中</v>
      </c>
      <c r="C23" s="912" t="str">
        <f>VLOOKUP(A23,[1]高女雙!$A$2:$F$30,5,0)</f>
        <v>孫筠婷</v>
      </c>
      <c r="D23" s="912" t="str">
        <f>VLOOKUP(A23,[1]高女雙!$A$2:$F$30,6,0)</f>
        <v>古培孜</v>
      </c>
      <c r="E23" s="317"/>
      <c r="F23" s="917"/>
      <c r="G23" s="318">
        <f>IF([2]高女雙!$M$19=[2]高女雙!$O$19,"",([2]高女雙!$O$19))</f>
        <v>0</v>
      </c>
      <c r="H23" s="320"/>
      <c r="I23" s="312"/>
      <c r="J23" s="312"/>
      <c r="K23" s="313"/>
    </row>
    <row r="24" spans="1:11" ht="13.15" customHeight="1" thickBot="1">
      <c r="A24" s="910"/>
      <c r="B24" s="911"/>
      <c r="C24" s="912"/>
      <c r="D24" s="912"/>
      <c r="E24" s="888" t="s">
        <v>360</v>
      </c>
      <c r="F24" s="319">
        <f>IF([2]高女雙!$M$9=[2]高女雙!$O$9,"",([2]高女雙!$M$9))</f>
        <v>3</v>
      </c>
      <c r="G24" s="320"/>
      <c r="H24" s="930"/>
      <c r="I24" s="312"/>
      <c r="J24" s="312"/>
      <c r="K24" s="313"/>
    </row>
    <row r="25" spans="1:11" ht="13.15" customHeight="1" thickBot="1">
      <c r="A25" s="909">
        <v>11</v>
      </c>
      <c r="B25" s="911" t="str">
        <f>VLOOKUP(A25,[1]高女雙!$A$2:$F$30,4,0)</f>
        <v>嘉義市嘉義女中</v>
      </c>
      <c r="C25" s="912" t="str">
        <f>VLOOKUP(A25,[1]高女雙!$A$2:$F$30,5,0)</f>
        <v>張景涵</v>
      </c>
      <c r="D25" s="912" t="str">
        <f>VLOOKUP(A25,[1]高女雙!$A$2:$F$30,6,0)</f>
        <v>陳怡婷</v>
      </c>
      <c r="E25" s="891"/>
      <c r="F25" s="321">
        <f>IF([2]高女雙!$M$9=[2]高女雙!$O$9,"",([2]高女雙!$O$9))</f>
        <v>1</v>
      </c>
      <c r="G25" s="322">
        <f>[2]高女雙!$Y$9</f>
        <v>10</v>
      </c>
      <c r="H25" s="930"/>
      <c r="I25" s="312"/>
      <c r="J25" s="312"/>
      <c r="K25" s="313"/>
    </row>
    <row r="26" spans="1:11" ht="13.15" customHeight="1" thickBot="1">
      <c r="A26" s="910"/>
      <c r="B26" s="911"/>
      <c r="C26" s="912"/>
      <c r="D26" s="912"/>
      <c r="E26" s="328"/>
      <c r="F26" s="915" t="s">
        <v>361</v>
      </c>
      <c r="G26" s="921"/>
      <c r="H26" s="319">
        <f>IF([2]高女雙!$M$26=[2]高女雙!$O$26,"",([2]高女雙!$M$26))</f>
        <v>3</v>
      </c>
      <c r="I26" s="312"/>
      <c r="J26" s="312"/>
      <c r="K26" s="313"/>
    </row>
    <row r="27" spans="1:11" ht="13.15" customHeight="1" thickBot="1">
      <c r="A27" s="909">
        <v>12</v>
      </c>
      <c r="B27" s="911" t="str">
        <f>VLOOKUP(A27,[1]高女雙!$A$2:$F$30,4,0)</f>
        <v>桃園縣陽明高中</v>
      </c>
      <c r="C27" s="912" t="str">
        <f>VLOOKUP(A27,[1]高女雙!$A$2:$F$30,5,0)</f>
        <v>盧學瑩</v>
      </c>
      <c r="D27" s="912" t="str">
        <f>VLOOKUP(A27,[1]高女雙!$A$2:$F$30,6,0)</f>
        <v>蔡禹歆</v>
      </c>
      <c r="E27" s="312"/>
      <c r="F27" s="922"/>
      <c r="G27" s="921"/>
      <c r="H27" s="321">
        <f>IF([2]高女雙!$M$26=[2]高女雙!$O$26,"",([2]高女雙!$O$26))</f>
        <v>0</v>
      </c>
      <c r="I27" s="928">
        <f>[2]高女雙!$Y$26</f>
        <v>8</v>
      </c>
      <c r="J27" s="882"/>
      <c r="K27" s="313"/>
    </row>
    <row r="28" spans="1:11" ht="13.15" customHeight="1" thickBot="1">
      <c r="A28" s="910"/>
      <c r="B28" s="911"/>
      <c r="C28" s="912"/>
      <c r="D28" s="912"/>
      <c r="E28" s="888" t="s">
        <v>362</v>
      </c>
      <c r="F28" s="315">
        <f>IF([2]高女雙!$M$10=[2]高女雙!$O$10,"",([2]高女雙!$M$10))</f>
        <v>0</v>
      </c>
      <c r="G28" s="324">
        <f>[2]高女雙!$Y$10</f>
        <v>13</v>
      </c>
      <c r="H28" s="312"/>
      <c r="I28" s="882"/>
      <c r="J28" s="882"/>
      <c r="K28" s="313"/>
    </row>
    <row r="29" spans="1:11" ht="13.15" customHeight="1" thickBot="1">
      <c r="A29" s="909">
        <v>13</v>
      </c>
      <c r="B29" s="911" t="str">
        <f>VLOOKUP(A29,[1]高女雙!$A$2:$F$30,4,0)</f>
        <v>苗栗縣大同高中</v>
      </c>
      <c r="C29" s="912" t="str">
        <f>VLOOKUP(A29,[1]高女雙!$A$2:$F$30,5,0)</f>
        <v>陳奕如</v>
      </c>
      <c r="D29" s="912" t="str">
        <f>VLOOKUP(A29,[1]高女雙!$A$2:$F$30,6,0)</f>
        <v>蔡艾倫</v>
      </c>
      <c r="E29" s="891"/>
      <c r="F29" s="318">
        <f>IF([2]高女雙!$M$10=[2]高女雙!$O$10,"",([2]高女雙!$O$10))</f>
        <v>3</v>
      </c>
      <c r="G29" s="320"/>
      <c r="H29" s="312"/>
      <c r="I29" s="312"/>
      <c r="J29" s="312"/>
      <c r="K29" s="313"/>
    </row>
    <row r="30" spans="1:11" ht="13.15" customHeight="1" thickBot="1">
      <c r="A30" s="910"/>
      <c r="B30" s="911"/>
      <c r="C30" s="912"/>
      <c r="D30" s="912"/>
      <c r="E30" s="312"/>
      <c r="F30" s="917" t="s">
        <v>363</v>
      </c>
      <c r="G30" s="319">
        <f>IF([2]高女雙!$M$20=[2]高女雙!$O$20,"",([2]高女雙!$M$20))</f>
        <v>1</v>
      </c>
      <c r="H30" s="312"/>
      <c r="I30" s="312"/>
      <c r="J30" s="312"/>
      <c r="K30" s="313"/>
    </row>
    <row r="31" spans="1:11" ht="13.15" customHeight="1" thickBot="1">
      <c r="A31" s="909">
        <v>14</v>
      </c>
      <c r="B31" s="911" t="str">
        <f>VLOOKUP(A31,[1]高女雙!$A$2:$F$30,4,0)</f>
        <v>臺南市新豐高中</v>
      </c>
      <c r="C31" s="912" t="str">
        <f>VLOOKUP(A31,[1]高女雙!$A$2:$F$30,5,0)</f>
        <v>梁庭禎</v>
      </c>
      <c r="D31" s="912" t="str">
        <f>VLOOKUP(A31,[1]高女雙!$A$2:$F$30,6,0)</f>
        <v>林青築</v>
      </c>
      <c r="E31" s="309"/>
      <c r="F31" s="920"/>
      <c r="G31" s="321">
        <f>IF([2]高女雙!$M$20=[2]高女雙!$O$20,"",([2]高女雙!$O$20))</f>
        <v>3</v>
      </c>
      <c r="H31" s="327">
        <f>[2]高女雙!$Y$20</f>
        <v>14</v>
      </c>
      <c r="I31" s="312"/>
      <c r="J31" s="312"/>
      <c r="K31" s="313"/>
    </row>
    <row r="32" spans="1:11" ht="13.15" customHeight="1">
      <c r="A32" s="910"/>
      <c r="B32" s="911"/>
      <c r="C32" s="912"/>
      <c r="D32" s="912"/>
      <c r="E32" s="314"/>
      <c r="F32" s="312"/>
      <c r="G32" s="327">
        <f>A31</f>
        <v>14</v>
      </c>
      <c r="H32" s="329"/>
      <c r="I32" s="926"/>
      <c r="J32" s="330"/>
      <c r="K32" s="313"/>
    </row>
    <row r="33" spans="1:11" ht="13.15" customHeight="1" thickBot="1">
      <c r="A33" s="909">
        <v>15</v>
      </c>
      <c r="B33" s="911" t="str">
        <f>VLOOKUP(A33,[1]高女雙!$A$2:$F$30,4,0)</f>
        <v>臺北市南湖高中</v>
      </c>
      <c r="C33" s="912" t="str">
        <f>VLOOKUP(A33,[1]高女雙!$A$2:$F$30,5,0)</f>
        <v>王清蓮</v>
      </c>
      <c r="D33" s="912" t="str">
        <f>VLOOKUP(A33,[1]高女雙!$A$2:$F$30,6,0)</f>
        <v>蘇翊欣</v>
      </c>
      <c r="E33" s="331"/>
      <c r="F33" s="310"/>
      <c r="G33" s="332">
        <f>A33</f>
        <v>15</v>
      </c>
      <c r="H33" s="329"/>
      <c r="I33" s="927"/>
      <c r="J33" s="333"/>
      <c r="K33" s="313"/>
    </row>
    <row r="34" spans="1:11" ht="13.15" customHeight="1" thickBot="1">
      <c r="A34" s="910"/>
      <c r="B34" s="911"/>
      <c r="C34" s="912"/>
      <c r="D34" s="912"/>
      <c r="E34" s="334"/>
      <c r="F34" s="913" t="s">
        <v>364</v>
      </c>
      <c r="G34" s="315">
        <f>IF([2]高女雙!$M$21=[2]高女雙!$O$21,"",([2]高女雙!$M$21))</f>
        <v>3</v>
      </c>
      <c r="H34" s="316">
        <f>[2]高女雙!$Y$21</f>
        <v>15</v>
      </c>
      <c r="I34" s="335"/>
      <c r="J34" s="335"/>
      <c r="K34" s="313"/>
    </row>
    <row r="35" spans="1:11" ht="13.15" customHeight="1" thickBot="1">
      <c r="A35" s="909">
        <v>16</v>
      </c>
      <c r="B35" s="911" t="str">
        <f>VLOOKUP(A35,[1]高女雙!$A$2:$F$30,4,0)</f>
        <v>苗栗縣大同高中</v>
      </c>
      <c r="C35" s="912" t="str">
        <f>VLOOKUP(A35,[1]高女雙!$A$2:$F$30,5,0)</f>
        <v>蔡佳穎</v>
      </c>
      <c r="D35" s="912" t="str">
        <f>VLOOKUP(A35,[1]高女雙!$A$2:$F$30,6,0)</f>
        <v>劉椿蓉</v>
      </c>
      <c r="E35" s="336"/>
      <c r="F35" s="914"/>
      <c r="G35" s="318">
        <f>IF([2]高女雙!$M$21=[2]高女雙!$O$21,"",([2]高女雙!$O$21))</f>
        <v>0</v>
      </c>
      <c r="H35" s="312"/>
      <c r="I35" s="312"/>
      <c r="J35" s="312"/>
      <c r="K35" s="313"/>
    </row>
    <row r="36" spans="1:11" ht="13.15" customHeight="1" thickBot="1">
      <c r="A36" s="910"/>
      <c r="B36" s="911"/>
      <c r="C36" s="912"/>
      <c r="D36" s="912"/>
      <c r="E36" s="888" t="s">
        <v>365</v>
      </c>
      <c r="F36" s="319">
        <f>IF([2]高女雙!$M$11=[2]高女雙!$O$11,"",([2]高女雙!$M$11))</f>
        <v>2</v>
      </c>
      <c r="G36" s="320"/>
      <c r="H36" s="312"/>
      <c r="I36" s="312"/>
      <c r="J36" s="312"/>
      <c r="K36" s="313"/>
    </row>
    <row r="37" spans="1:11" ht="13.15" customHeight="1" thickBot="1">
      <c r="A37" s="909">
        <v>17</v>
      </c>
      <c r="B37" s="911" t="str">
        <f>VLOOKUP(A37,[1]高女雙!$A$2:$F$30,4,0)</f>
        <v>彰化縣和美實校</v>
      </c>
      <c r="C37" s="912" t="str">
        <f>VLOOKUP(A37,[1]高女雙!$A$2:$F$30,5,0)</f>
        <v>白孟蓉</v>
      </c>
      <c r="D37" s="912" t="str">
        <f>VLOOKUP(A37,[1]高女雙!$A$2:$F$30,6,0)</f>
        <v>趙珮珊</v>
      </c>
      <c r="E37" s="891"/>
      <c r="F37" s="321">
        <f>IF([2]高女雙!$M$11=[2]高女雙!$O$11,"",([2]高女雙!$O$11))</f>
        <v>3</v>
      </c>
      <c r="G37" s="322">
        <f>[2]高女雙!$Y$11</f>
        <v>17</v>
      </c>
      <c r="H37" s="312"/>
      <c r="I37" s="923">
        <f>[2]高女雙!$Y$27</f>
        <v>20</v>
      </c>
      <c r="J37" s="882"/>
      <c r="K37" s="313"/>
    </row>
    <row r="38" spans="1:11" ht="13.15" customHeight="1" thickBot="1">
      <c r="A38" s="910"/>
      <c r="B38" s="911"/>
      <c r="C38" s="912"/>
      <c r="D38" s="912"/>
      <c r="E38" s="328"/>
      <c r="F38" s="915" t="s">
        <v>366</v>
      </c>
      <c r="G38" s="921"/>
      <c r="H38" s="315">
        <f>IF([2]高女雙!$M$27=[2]高女雙!$O$27,"",([2]高女雙!$M$27))</f>
        <v>0</v>
      </c>
      <c r="I38" s="882"/>
      <c r="J38" s="882"/>
      <c r="K38" s="313"/>
    </row>
    <row r="39" spans="1:11" ht="13.15" customHeight="1" thickBot="1">
      <c r="A39" s="909">
        <v>18</v>
      </c>
      <c r="B39" s="911" t="str">
        <f>VLOOKUP(A39,[1]高女雙!$A$2:$F$30,4,0)</f>
        <v>新竹市香山高中</v>
      </c>
      <c r="C39" s="912" t="str">
        <f>VLOOKUP(A39,[1]高女雙!$A$2:$F$30,5,0)</f>
        <v>賴奕儒</v>
      </c>
      <c r="D39" s="912" t="str">
        <f>VLOOKUP(A39,[1]高女雙!$A$2:$F$30,6,0)</f>
        <v>歐書真</v>
      </c>
      <c r="E39" s="312"/>
      <c r="F39" s="922"/>
      <c r="G39" s="921"/>
      <c r="H39" s="318">
        <f>IF([2]高女雙!$M$27=[2]高女雙!$O$27,"",([2]高女雙!$O$27))</f>
        <v>3</v>
      </c>
      <c r="I39" s="312"/>
      <c r="J39" s="312"/>
      <c r="K39" s="313"/>
    </row>
    <row r="40" spans="1:11" ht="13.15" customHeight="1" thickBot="1">
      <c r="A40" s="910"/>
      <c r="B40" s="911"/>
      <c r="C40" s="912"/>
      <c r="D40" s="912"/>
      <c r="E40" s="888" t="s">
        <v>367</v>
      </c>
      <c r="F40" s="315">
        <f>IF([2]高女雙!$M$12=[2]高女雙!$O$12,"",([2]高女雙!$M$12))</f>
        <v>3</v>
      </c>
      <c r="G40" s="324">
        <f>[2]高女雙!$Y$12</f>
        <v>18</v>
      </c>
      <c r="H40" s="325"/>
      <c r="I40" s="312"/>
      <c r="J40" s="312"/>
      <c r="K40" s="313"/>
    </row>
    <row r="41" spans="1:11" ht="13.15" customHeight="1" thickBot="1">
      <c r="A41" s="909">
        <v>19</v>
      </c>
      <c r="B41" s="911" t="str">
        <f>VLOOKUP(A41,[1]高女雙!$A$2:$F$30,4,0)</f>
        <v>臺南市新豐高中</v>
      </c>
      <c r="C41" s="912" t="str">
        <f>VLOOKUP(A41,[1]高女雙!$A$2:$F$30,5,0)</f>
        <v>周  婕</v>
      </c>
      <c r="D41" s="912" t="str">
        <f>VLOOKUP(A41,[1]高女雙!$A$2:$F$30,6,0)</f>
        <v>張淳庭</v>
      </c>
      <c r="E41" s="891"/>
      <c r="F41" s="318">
        <f>IF([2]高女雙!$M$12=[2]高女雙!$O$12,"",([2]高女雙!$O$12))</f>
        <v>0</v>
      </c>
      <c r="G41" s="320"/>
      <c r="H41" s="320"/>
      <c r="I41" s="312"/>
      <c r="J41" s="312"/>
      <c r="K41" s="313"/>
    </row>
    <row r="42" spans="1:11" ht="13.15" customHeight="1" thickBot="1">
      <c r="A42" s="910"/>
      <c r="B42" s="911"/>
      <c r="C42" s="912"/>
      <c r="D42" s="912"/>
      <c r="E42" s="312"/>
      <c r="F42" s="917" t="s">
        <v>368</v>
      </c>
      <c r="G42" s="319">
        <f>IF([2]高女雙!$M$22=[2]高女雙!$O$22,"",([2]高女雙!$M$22))</f>
        <v>0</v>
      </c>
      <c r="H42" s="320"/>
      <c r="I42" s="312"/>
      <c r="J42" s="312"/>
      <c r="K42" s="313"/>
    </row>
    <row r="43" spans="1:11" ht="13.15" customHeight="1" thickBot="1">
      <c r="A43" s="909">
        <v>20</v>
      </c>
      <c r="B43" s="911" t="str">
        <f>VLOOKUP(A43,[1]高女雙!$A$2:$F$30,4,0)</f>
        <v>新北市淡江高中</v>
      </c>
      <c r="C43" s="912" t="str">
        <f>VLOOKUP(A43,[1]高女雙!$A$2:$F$30,5,0)</f>
        <v>黃禹喬</v>
      </c>
      <c r="D43" s="912" t="str">
        <f>VLOOKUP(A43,[1]高女雙!$A$2:$F$30,6,0)</f>
        <v>王婷律</v>
      </c>
      <c r="E43" s="336"/>
      <c r="F43" s="917"/>
      <c r="G43" s="321">
        <f>IF([2]高女雙!$M$22=[2]高女雙!$O$22,"",([2]高女雙!$O$22))</f>
        <v>3</v>
      </c>
      <c r="H43" s="322">
        <f>[2]高女雙!$Y$22</f>
        <v>20</v>
      </c>
      <c r="I43" s="312"/>
      <c r="J43" s="312"/>
      <c r="K43" s="313"/>
    </row>
    <row r="44" spans="1:11" ht="13.15" customHeight="1" thickBot="1">
      <c r="A44" s="910"/>
      <c r="B44" s="911"/>
      <c r="C44" s="912"/>
      <c r="D44" s="912"/>
      <c r="E44" s="888" t="s">
        <v>369</v>
      </c>
      <c r="F44" s="319">
        <f>IF([2]高女雙!$M$13=[2]高女雙!$O$13,"",([2]高女雙!$M$13))</f>
        <v>3</v>
      </c>
      <c r="G44" s="312"/>
      <c r="H44" s="320"/>
      <c r="I44" s="312"/>
      <c r="J44" s="312"/>
      <c r="K44" s="313"/>
    </row>
    <row r="45" spans="1:11" ht="13.15" customHeight="1" thickBot="1">
      <c r="A45" s="909">
        <v>21</v>
      </c>
      <c r="B45" s="911" t="str">
        <f>VLOOKUP(A45,[1]高女雙!$A$2:$F$30,4,0)</f>
        <v>嘉義市嘉義女中</v>
      </c>
      <c r="C45" s="912" t="str">
        <f>VLOOKUP(A45,[1]高女雙!$A$2:$F$30,5,0)</f>
        <v>丁友婷</v>
      </c>
      <c r="D45" s="912" t="str">
        <f>VLOOKUP(A45,[1]高女雙!$A$2:$F$30,6,0)</f>
        <v>羅雅殷</v>
      </c>
      <c r="E45" s="891"/>
      <c r="F45" s="321">
        <f>IF([2]高女雙!$M$13=[2]高女雙!$O$13,"",([2]高女雙!$O$13))</f>
        <v>0</v>
      </c>
      <c r="G45" s="327">
        <f>[2]高女雙!$Y$13</f>
        <v>20</v>
      </c>
      <c r="H45" s="337"/>
      <c r="I45" s="338"/>
      <c r="J45" s="338"/>
      <c r="K45" s="313"/>
    </row>
    <row r="46" spans="1:11" ht="13.15" customHeight="1" thickBot="1">
      <c r="A46" s="910"/>
      <c r="B46" s="911"/>
      <c r="C46" s="912"/>
      <c r="D46" s="912"/>
      <c r="E46" s="918"/>
      <c r="F46" s="919"/>
      <c r="G46" s="919"/>
      <c r="H46" s="917" t="s">
        <v>370</v>
      </c>
      <c r="I46" s="315">
        <f>IF([2]高女雙!$M$30=[2]高女雙!$O$30,"",([2]高女雙!$M$30))</f>
        <v>3</v>
      </c>
      <c r="J46" s="924">
        <f>[2]高女雙!$Y$30</f>
        <v>20</v>
      </c>
      <c r="K46" s="929" t="s">
        <v>371</v>
      </c>
    </row>
    <row r="47" spans="1:11" ht="13.15" customHeight="1" thickBot="1">
      <c r="A47" s="909">
        <v>22</v>
      </c>
      <c r="B47" s="911" t="str">
        <f>VLOOKUP(A47,[1]高女雙!$A$2:$F$30,4,0)</f>
        <v>雲林縣正心高中</v>
      </c>
      <c r="C47" s="912" t="str">
        <f>VLOOKUP(A47,[1]高女雙!$A$2:$F$30,5,0)</f>
        <v>曾嘉韋</v>
      </c>
      <c r="D47" s="912" t="str">
        <f>VLOOKUP(A47,[1]高女雙!$A$2:$F$30,6,0)</f>
        <v>楊昀潔</v>
      </c>
      <c r="E47" s="919"/>
      <c r="F47" s="919"/>
      <c r="G47" s="919"/>
      <c r="H47" s="917"/>
      <c r="I47" s="321">
        <f>IF([2]高女雙!$M$30=[2]高女雙!$O$30,"",([2]高女雙!$O$30))</f>
        <v>2</v>
      </c>
      <c r="J47" s="925"/>
      <c r="K47" s="925"/>
    </row>
    <row r="48" spans="1:11" ht="13.15" customHeight="1" thickBot="1">
      <c r="A48" s="910"/>
      <c r="B48" s="911"/>
      <c r="C48" s="912"/>
      <c r="D48" s="912"/>
      <c r="E48" s="888" t="s">
        <v>372</v>
      </c>
      <c r="F48" s="315">
        <f>IF([2]高女雙!$M$14=[2]高女雙!$O$14,"",([2]高女雙!$M$14))</f>
        <v>0</v>
      </c>
      <c r="G48" s="316">
        <f>[2]高女雙!$Y$14</f>
        <v>23</v>
      </c>
      <c r="H48" s="337"/>
      <c r="I48" s="338"/>
      <c r="J48" s="338"/>
      <c r="K48" s="313"/>
    </row>
    <row r="49" spans="1:11" ht="13.15" customHeight="1" thickBot="1">
      <c r="A49" s="909">
        <v>23</v>
      </c>
      <c r="B49" s="911" t="str">
        <f>VLOOKUP(A49,[1]高女雙!$A$2:$F$30,4,0)</f>
        <v>桃園縣中壢高中</v>
      </c>
      <c r="C49" s="912" t="str">
        <f>VLOOKUP(A49,[1]高女雙!$A$2:$F$30,5,0)</f>
        <v>廖紫伶</v>
      </c>
      <c r="D49" s="912" t="str">
        <f>VLOOKUP(A49,[1]高女雙!$A$2:$F$30,6,0)</f>
        <v>李  庭</v>
      </c>
      <c r="E49" s="891"/>
      <c r="F49" s="318">
        <f>IF([2]高女雙!$M$14=[2]高女雙!$O$14,"",([2]高女雙!$O$14))</f>
        <v>3</v>
      </c>
      <c r="G49" s="312"/>
      <c r="H49" s="337"/>
      <c r="I49" s="338"/>
      <c r="J49" s="338"/>
      <c r="K49" s="313"/>
    </row>
    <row r="50" spans="1:11" ht="13.15" customHeight="1" thickBot="1">
      <c r="A50" s="910"/>
      <c r="B50" s="911"/>
      <c r="C50" s="912"/>
      <c r="D50" s="912"/>
      <c r="E50" s="326"/>
      <c r="F50" s="917" t="s">
        <v>373</v>
      </c>
      <c r="G50" s="315">
        <f>IF([2]高女雙!$M$23=[2]高女雙!$O$23,"",([2]高女雙!$M$23))</f>
        <v>0</v>
      </c>
      <c r="H50" s="324">
        <f>[2]高女雙!$Y$23</f>
        <v>25</v>
      </c>
      <c r="I50" s="312"/>
      <c r="J50" s="312"/>
      <c r="K50" s="313"/>
    </row>
    <row r="51" spans="1:11" ht="13.15" customHeight="1" thickBot="1">
      <c r="A51" s="909">
        <v>24</v>
      </c>
      <c r="B51" s="911" t="str">
        <f>VLOOKUP(A51,[1]高女雙!$A$2:$F$30,4,0)</f>
        <v>臺中市興大附中</v>
      </c>
      <c r="C51" s="912" t="str">
        <f>VLOOKUP(A51,[1]高女雙!$A$2:$F$30,5,0)</f>
        <v>張詠芯</v>
      </c>
      <c r="D51" s="912" t="str">
        <f>VLOOKUP(A51,[1]高女雙!$A$2:$F$30,6,0)</f>
        <v>戴依萱</v>
      </c>
      <c r="E51" s="338"/>
      <c r="F51" s="917"/>
      <c r="G51" s="318">
        <f>IF([2]高女雙!$M$23=[2]高女雙!$O$23,"",([2]高女雙!$O$23))</f>
        <v>3</v>
      </c>
      <c r="H51" s="320"/>
      <c r="I51" s="312"/>
      <c r="J51" s="312"/>
      <c r="K51" s="313"/>
    </row>
    <row r="52" spans="1:11" ht="13.15" customHeight="1" thickBot="1">
      <c r="A52" s="910"/>
      <c r="B52" s="911"/>
      <c r="C52" s="912"/>
      <c r="D52" s="912"/>
      <c r="E52" s="888" t="s">
        <v>374</v>
      </c>
      <c r="F52" s="319">
        <f>IF([2]高女雙!$M$15=[2]高女雙!$O$15,"",([2]高女雙!$M$15))</f>
        <v>0</v>
      </c>
      <c r="G52" s="320"/>
      <c r="H52" s="320"/>
      <c r="I52" s="312"/>
      <c r="J52" s="312"/>
      <c r="K52" s="313"/>
    </row>
    <row r="53" spans="1:11" ht="13.15" customHeight="1" thickBot="1">
      <c r="A53" s="909">
        <v>25</v>
      </c>
      <c r="B53" s="911" t="str">
        <f>VLOOKUP(A53,[1]高女雙!$A$2:$F$30,4,0)</f>
        <v>臺北市南湖高中</v>
      </c>
      <c r="C53" s="912" t="str">
        <f>VLOOKUP(A53,[1]高女雙!$A$2:$F$30,5,0)</f>
        <v>鍾以庭</v>
      </c>
      <c r="D53" s="912" t="str">
        <f>VLOOKUP(A53,[1]高女雙!$A$2:$F$30,6,0)</f>
        <v>林慧玟</v>
      </c>
      <c r="E53" s="891"/>
      <c r="F53" s="321">
        <f>IF([2]高女雙!$M$15=[2]高女雙!$O$15,"",([2]高女雙!$O$15))</f>
        <v>3</v>
      </c>
      <c r="G53" s="322">
        <f>[2]高女雙!$Y$15</f>
        <v>25</v>
      </c>
      <c r="H53" s="325"/>
      <c r="I53" s="312"/>
      <c r="J53" s="312"/>
      <c r="K53" s="313"/>
    </row>
    <row r="54" spans="1:11" ht="13.15" customHeight="1" thickBot="1">
      <c r="A54" s="910"/>
      <c r="B54" s="911"/>
      <c r="C54" s="912"/>
      <c r="D54" s="912"/>
      <c r="E54" s="334"/>
      <c r="F54" s="915" t="s">
        <v>375</v>
      </c>
      <c r="G54" s="921"/>
      <c r="H54" s="319">
        <f>IF([2]高女雙!$M$28=[2]高女雙!$O$28,"",([2]高女雙!$M$28))</f>
        <v>1</v>
      </c>
      <c r="I54" s="312"/>
      <c r="J54" s="312"/>
      <c r="K54" s="313"/>
    </row>
    <row r="55" spans="1:11" ht="13.15" customHeight="1" thickBot="1">
      <c r="A55" s="909">
        <v>26</v>
      </c>
      <c r="B55" s="911" t="str">
        <f>VLOOKUP(A55,[1]高女雙!$A$2:$F$30,4,0)</f>
        <v>高雄市林園高中</v>
      </c>
      <c r="C55" s="912" t="str">
        <f>VLOOKUP(A55,[1]高女雙!$A$2:$F$30,5,0)</f>
        <v>蔣若汶</v>
      </c>
      <c r="D55" s="912" t="str">
        <f>VLOOKUP(A55,[1]高女雙!$A$2:$F$30,6,0)</f>
        <v>董心渝</v>
      </c>
      <c r="E55" s="328"/>
      <c r="F55" s="922"/>
      <c r="G55" s="921"/>
      <c r="H55" s="321">
        <f>IF([2]高女雙!$M$28=[2]高女雙!$O$28,"",([2]高女雙!$O$28))</f>
        <v>3</v>
      </c>
      <c r="I55" s="928">
        <f>[2]高女雙!$Y$28</f>
        <v>26</v>
      </c>
      <c r="J55" s="882"/>
      <c r="K55" s="313"/>
    </row>
    <row r="56" spans="1:11" ht="13.15" customHeight="1" thickBot="1">
      <c r="A56" s="910"/>
      <c r="B56" s="911"/>
      <c r="C56" s="912"/>
      <c r="D56" s="912"/>
      <c r="E56" s="888" t="s">
        <v>376</v>
      </c>
      <c r="F56" s="315">
        <f>IF([2]高女雙!$M$16=[2]高女雙!$O$16,"",([2]高女雙!$M$16))</f>
        <v>3</v>
      </c>
      <c r="G56" s="324">
        <f>[2]高女雙!$Y$16</f>
        <v>26</v>
      </c>
      <c r="H56" s="339"/>
      <c r="I56" s="882"/>
      <c r="J56" s="882"/>
      <c r="K56" s="313"/>
    </row>
    <row r="57" spans="1:11" ht="13.15" customHeight="1" thickBot="1">
      <c r="A57" s="909">
        <v>27</v>
      </c>
      <c r="B57" s="911" t="str">
        <f>VLOOKUP(A57,[1]高女雙!$A$2:$F$30,4,0)</f>
        <v>臺南市新豐高中</v>
      </c>
      <c r="C57" s="912" t="str">
        <f>VLOOKUP(A57,[1]高女雙!$A$2:$F$30,5,0)</f>
        <v>陳姿安</v>
      </c>
      <c r="D57" s="912" t="str">
        <f>VLOOKUP(A57,[1]高女雙!$A$2:$F$30,6,0)</f>
        <v>徐敬雅</v>
      </c>
      <c r="E57" s="891"/>
      <c r="F57" s="318">
        <f>IF([2]高女雙!$M$16=[2]高女雙!$O$16,"",([2]高女雙!$O$16))</f>
        <v>0</v>
      </c>
      <c r="G57" s="320"/>
      <c r="H57" s="312"/>
      <c r="I57" s="312"/>
      <c r="J57" s="312"/>
      <c r="K57" s="313"/>
    </row>
    <row r="58" spans="1:11" ht="13.15" customHeight="1" thickBot="1">
      <c r="A58" s="910"/>
      <c r="B58" s="911"/>
      <c r="C58" s="912"/>
      <c r="D58" s="912"/>
      <c r="E58" s="326"/>
      <c r="F58" s="917" t="s">
        <v>377</v>
      </c>
      <c r="G58" s="319">
        <f>IF([2]高女雙!$M$24=[2]高女雙!$O$24,"",([2]高女雙!$M$24))</f>
        <v>3</v>
      </c>
      <c r="H58" s="312"/>
      <c r="I58" s="312"/>
      <c r="J58" s="312"/>
      <c r="K58" s="313"/>
    </row>
    <row r="59" spans="1:11" ht="13.15" customHeight="1" thickBot="1">
      <c r="A59" s="909">
        <v>28</v>
      </c>
      <c r="B59" s="911" t="str">
        <f>VLOOKUP(A59,[1]高女雙!$A$2:$F$30,4,0)</f>
        <v>高雄市樹德家商</v>
      </c>
      <c r="C59" s="912" t="str">
        <f>VLOOKUP(A59,[1]高女雙!$A$2:$F$30,5,0)</f>
        <v>辛昱萱</v>
      </c>
      <c r="D59" s="912" t="str">
        <f>VLOOKUP(A59,[1]高女雙!$A$2:$F$30,6,0)</f>
        <v>王  嫡</v>
      </c>
      <c r="E59" s="309"/>
      <c r="F59" s="920"/>
      <c r="G59" s="321">
        <f>IF([2]高女雙!$M$24=[2]高女雙!$O$24,"",([2]高女雙!$O$24))</f>
        <v>0</v>
      </c>
      <c r="H59" s="327">
        <f>[2]高女雙!$Y$24</f>
        <v>26</v>
      </c>
      <c r="I59" s="312"/>
      <c r="J59" s="312"/>
      <c r="K59" s="313"/>
    </row>
    <row r="60" spans="1:11" ht="13.15" customHeight="1">
      <c r="A60" s="910"/>
      <c r="B60" s="911"/>
      <c r="C60" s="912"/>
      <c r="D60" s="912"/>
      <c r="E60" s="314"/>
      <c r="F60" s="312"/>
      <c r="G60" s="327">
        <f>A59</f>
        <v>28</v>
      </c>
      <c r="H60" s="312"/>
      <c r="I60" s="312"/>
      <c r="J60" s="312"/>
      <c r="K60" s="313"/>
    </row>
    <row r="61" spans="1:11" ht="12.6" customHeight="1">
      <c r="B61" s="103"/>
      <c r="C61" s="103"/>
      <c r="D61" s="104"/>
      <c r="E61" s="102"/>
      <c r="F61" s="100"/>
      <c r="G61" s="101"/>
      <c r="H61" s="101"/>
      <c r="I61" s="101"/>
      <c r="J61" s="101"/>
    </row>
  </sheetData>
  <sheetProtection password="CEBE" sheet="1" objects="1" scenarios="1"/>
  <mergeCells count="152">
    <mergeCell ref="I55:J56"/>
    <mergeCell ref="B55:B56"/>
    <mergeCell ref="C55:C56"/>
    <mergeCell ref="D55:D56"/>
    <mergeCell ref="E56:E57"/>
    <mergeCell ref="B49:B50"/>
    <mergeCell ref="H18:H19"/>
    <mergeCell ref="F22:F23"/>
    <mergeCell ref="K18:K19"/>
    <mergeCell ref="K46:K47"/>
    <mergeCell ref="I27:J28"/>
    <mergeCell ref="I37:J38"/>
    <mergeCell ref="E46:G47"/>
    <mergeCell ref="F38:G39"/>
    <mergeCell ref="F30:F31"/>
    <mergeCell ref="F34:F35"/>
    <mergeCell ref="E24:E25"/>
    <mergeCell ref="H24:H25"/>
    <mergeCell ref="F26:G27"/>
    <mergeCell ref="A57:A58"/>
    <mergeCell ref="B57:B58"/>
    <mergeCell ref="C57:C58"/>
    <mergeCell ref="A3:J4"/>
    <mergeCell ref="D57:D58"/>
    <mergeCell ref="F58:F59"/>
    <mergeCell ref="A59:A60"/>
    <mergeCell ref="B59:B60"/>
    <mergeCell ref="C59:C60"/>
    <mergeCell ref="F42:F43"/>
    <mergeCell ref="D59:D60"/>
    <mergeCell ref="D53:D54"/>
    <mergeCell ref="F54:G55"/>
    <mergeCell ref="I9:J10"/>
    <mergeCell ref="J18:J19"/>
    <mergeCell ref="J46:J47"/>
    <mergeCell ref="I32:I33"/>
    <mergeCell ref="F50:F51"/>
    <mergeCell ref="D27:D28"/>
    <mergeCell ref="E28:E29"/>
    <mergeCell ref="A55:A56"/>
    <mergeCell ref="H46:H47"/>
    <mergeCell ref="A47:A48"/>
    <mergeCell ref="B47:B48"/>
    <mergeCell ref="A51:A52"/>
    <mergeCell ref="B51:B52"/>
    <mergeCell ref="C51:C52"/>
    <mergeCell ref="D51:D52"/>
    <mergeCell ref="E52:E53"/>
    <mergeCell ref="A53:A54"/>
    <mergeCell ref="B53:B54"/>
    <mergeCell ref="C53:C54"/>
    <mergeCell ref="A43:A44"/>
    <mergeCell ref="B43:B44"/>
    <mergeCell ref="C43:C44"/>
    <mergeCell ref="D43:D44"/>
    <mergeCell ref="E44:E45"/>
    <mergeCell ref="A45:A46"/>
    <mergeCell ref="B45:B46"/>
    <mergeCell ref="C45:C46"/>
    <mergeCell ref="D45:D46"/>
    <mergeCell ref="C47:C48"/>
    <mergeCell ref="D47:D48"/>
    <mergeCell ref="E48:E49"/>
    <mergeCell ref="A49:A50"/>
    <mergeCell ref="C49:C50"/>
    <mergeCell ref="D49:D50"/>
    <mergeCell ref="A39:A40"/>
    <mergeCell ref="B39:B40"/>
    <mergeCell ref="C39:C40"/>
    <mergeCell ref="D39:D40"/>
    <mergeCell ref="E40:E41"/>
    <mergeCell ref="A41:A42"/>
    <mergeCell ref="B41:B42"/>
    <mergeCell ref="C41:C42"/>
    <mergeCell ref="D41:D42"/>
    <mergeCell ref="A33:A34"/>
    <mergeCell ref="B33:B34"/>
    <mergeCell ref="C33:C34"/>
    <mergeCell ref="D33:D34"/>
    <mergeCell ref="A35:A36"/>
    <mergeCell ref="B35:B36"/>
    <mergeCell ref="C35:C36"/>
    <mergeCell ref="D35:D36"/>
    <mergeCell ref="E36:E37"/>
    <mergeCell ref="A37:A38"/>
    <mergeCell ref="B37:B38"/>
    <mergeCell ref="C37:C38"/>
    <mergeCell ref="D37:D38"/>
    <mergeCell ref="A29:A30"/>
    <mergeCell ref="B29:B30"/>
    <mergeCell ref="C29:C30"/>
    <mergeCell ref="D29:D30"/>
    <mergeCell ref="C27:C28"/>
    <mergeCell ref="A23:A24"/>
    <mergeCell ref="B23:B24"/>
    <mergeCell ref="C23:C24"/>
    <mergeCell ref="A31:A32"/>
    <mergeCell ref="B31:B32"/>
    <mergeCell ref="C31:C32"/>
    <mergeCell ref="D31:D32"/>
    <mergeCell ref="D23:D24"/>
    <mergeCell ref="A25:A26"/>
    <mergeCell ref="B25:B26"/>
    <mergeCell ref="C25:C26"/>
    <mergeCell ref="D25:D26"/>
    <mergeCell ref="A27:A28"/>
    <mergeCell ref="B27:B28"/>
    <mergeCell ref="D13:D14"/>
    <mergeCell ref="F14:F15"/>
    <mergeCell ref="A15:A16"/>
    <mergeCell ref="B15:B16"/>
    <mergeCell ref="C15:C16"/>
    <mergeCell ref="D15:D16"/>
    <mergeCell ref="E16:E17"/>
    <mergeCell ref="A17:A18"/>
    <mergeCell ref="B17:B18"/>
    <mergeCell ref="C17:C18"/>
    <mergeCell ref="D17:D18"/>
    <mergeCell ref="E18:G19"/>
    <mergeCell ref="A19:A20"/>
    <mergeCell ref="B19:B20"/>
    <mergeCell ref="C19:C20"/>
    <mergeCell ref="D19:D20"/>
    <mergeCell ref="E20:E21"/>
    <mergeCell ref="A21:A22"/>
    <mergeCell ref="B21:B22"/>
    <mergeCell ref="C21:C22"/>
    <mergeCell ref="D21:D22"/>
    <mergeCell ref="A1:J2"/>
    <mergeCell ref="A5:A6"/>
    <mergeCell ref="B5:B6"/>
    <mergeCell ref="C5:C6"/>
    <mergeCell ref="D5:D6"/>
    <mergeCell ref="F6:F7"/>
    <mergeCell ref="A7:A8"/>
    <mergeCell ref="B7:B8"/>
    <mergeCell ref="C7:C8"/>
    <mergeCell ref="D7:D8"/>
    <mergeCell ref="E8:E9"/>
    <mergeCell ref="A9:A10"/>
    <mergeCell ref="B9:B10"/>
    <mergeCell ref="C9:C10"/>
    <mergeCell ref="D9:D10"/>
    <mergeCell ref="G10:G11"/>
    <mergeCell ref="A11:A12"/>
    <mergeCell ref="B11:B12"/>
    <mergeCell ref="C11:C12"/>
    <mergeCell ref="D11:D12"/>
    <mergeCell ref="E12:E13"/>
    <mergeCell ref="A13:A14"/>
    <mergeCell ref="B13:B14"/>
    <mergeCell ref="C13:C14"/>
  </mergeCells>
  <phoneticPr fontId="2" type="noConversion"/>
  <printOptions horizontalCentered="1"/>
  <pageMargins left="0.19685039370078741" right="0.19685039370078741" top="0.59055118110236227" bottom="0.39370078740157483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T54"/>
  <sheetViews>
    <sheetView showGridLines="0" workbookViewId="0">
      <selection activeCell="B11" sqref="B11:B12"/>
    </sheetView>
  </sheetViews>
  <sheetFormatPr defaultRowHeight="16.5"/>
  <cols>
    <col min="1" max="1" width="3.125" style="165" customWidth="1"/>
    <col min="2" max="2" width="14.75" style="177" customWidth="1"/>
    <col min="3" max="3" width="8.625" customWidth="1"/>
    <col min="4" max="4" width="4.625" customWidth="1"/>
    <col min="5" max="8" width="3.125" customWidth="1"/>
    <col min="9" max="11" width="2.625" customWidth="1"/>
    <col min="12" max="12" width="2.625" style="30" customWidth="1"/>
    <col min="13" max="16" width="3.125" customWidth="1"/>
    <col min="17" max="17" width="4.625" customWidth="1"/>
    <col min="18" max="18" width="4" style="165" bestFit="1" customWidth="1"/>
    <col min="19" max="19" width="14.75" style="177" customWidth="1"/>
    <col min="20" max="20" width="8.625" customWidth="1"/>
  </cols>
  <sheetData>
    <row r="1" spans="1:20" ht="8.1" customHeight="1">
      <c r="A1" s="770" t="s">
        <v>152</v>
      </c>
      <c r="B1" s="969"/>
      <c r="C1" s="969"/>
      <c r="D1" s="969"/>
      <c r="E1" s="969"/>
      <c r="F1" s="969"/>
      <c r="G1" s="969"/>
      <c r="H1" s="969"/>
      <c r="I1" s="969"/>
      <c r="J1" s="969"/>
      <c r="K1" s="969"/>
      <c r="L1" s="969"/>
      <c r="M1" s="771"/>
      <c r="N1" s="771"/>
      <c r="O1" s="771"/>
      <c r="P1" s="771"/>
      <c r="Q1" s="771"/>
      <c r="R1" s="771"/>
      <c r="S1" s="771"/>
      <c r="T1" s="771"/>
    </row>
    <row r="2" spans="1:20" ht="8.1" customHeight="1">
      <c r="A2" s="969"/>
      <c r="B2" s="969"/>
      <c r="C2" s="969"/>
      <c r="D2" s="969"/>
      <c r="E2" s="969"/>
      <c r="F2" s="969"/>
      <c r="G2" s="969"/>
      <c r="H2" s="969"/>
      <c r="I2" s="969"/>
      <c r="J2" s="969"/>
      <c r="K2" s="969"/>
      <c r="L2" s="969"/>
      <c r="M2" s="771"/>
      <c r="N2" s="771"/>
      <c r="O2" s="771"/>
      <c r="P2" s="771"/>
      <c r="Q2" s="771"/>
      <c r="R2" s="771"/>
      <c r="S2" s="771"/>
      <c r="T2" s="771"/>
    </row>
    <row r="3" spans="1:20" ht="8.1" customHeight="1">
      <c r="A3" s="969"/>
      <c r="B3" s="969"/>
      <c r="C3" s="969"/>
      <c r="D3" s="969"/>
      <c r="E3" s="969"/>
      <c r="F3" s="969"/>
      <c r="G3" s="969"/>
      <c r="H3" s="969"/>
      <c r="I3" s="969"/>
      <c r="J3" s="969"/>
      <c r="K3" s="969"/>
      <c r="L3" s="969"/>
      <c r="M3" s="771"/>
      <c r="N3" s="771"/>
      <c r="O3" s="771"/>
      <c r="P3" s="771"/>
      <c r="Q3" s="771"/>
      <c r="R3" s="771"/>
      <c r="S3" s="771"/>
      <c r="T3" s="771"/>
    </row>
    <row r="4" spans="1:20" ht="8.1" customHeight="1">
      <c r="A4" s="969"/>
      <c r="B4" s="969"/>
      <c r="C4" s="969"/>
      <c r="D4" s="969"/>
      <c r="E4" s="969"/>
      <c r="F4" s="969"/>
      <c r="G4" s="969"/>
      <c r="H4" s="969"/>
      <c r="I4" s="969"/>
      <c r="J4" s="969"/>
      <c r="K4" s="969"/>
      <c r="L4" s="969"/>
      <c r="M4" s="771"/>
      <c r="N4" s="771"/>
      <c r="O4" s="771"/>
      <c r="P4" s="771"/>
      <c r="Q4" s="771"/>
      <c r="R4" s="771"/>
      <c r="S4" s="771"/>
      <c r="T4" s="771"/>
    </row>
    <row r="5" spans="1:20" ht="12" customHeight="1">
      <c r="A5" s="782" t="s">
        <v>233</v>
      </c>
      <c r="B5" s="782"/>
      <c r="C5" s="782"/>
      <c r="D5" s="782"/>
      <c r="E5" s="782"/>
      <c r="F5" s="782"/>
      <c r="G5" s="782"/>
      <c r="H5" s="782"/>
      <c r="I5" s="782"/>
      <c r="J5" s="782"/>
      <c r="K5" s="782"/>
      <c r="L5" s="782"/>
      <c r="M5" s="771"/>
      <c r="N5" s="771"/>
      <c r="O5" s="771"/>
      <c r="P5" s="771"/>
      <c r="Q5" s="771"/>
      <c r="R5" s="771"/>
      <c r="S5" s="771"/>
      <c r="T5" s="771"/>
    </row>
    <row r="6" spans="1:20" ht="12" customHeight="1">
      <c r="A6" s="782"/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71"/>
      <c r="N6" s="771"/>
      <c r="O6" s="771"/>
      <c r="P6" s="771"/>
      <c r="Q6" s="771"/>
      <c r="R6" s="771"/>
      <c r="S6" s="771"/>
      <c r="T6" s="771"/>
    </row>
    <row r="7" spans="1:20" ht="15.4" customHeight="1" thickBot="1">
      <c r="A7" s="768">
        <v>1</v>
      </c>
      <c r="B7" s="931" t="str">
        <f>VLOOKUP(A7,[1]國男雙!$A$2:$F$50,4,0)</f>
        <v>臺北市麗山國中</v>
      </c>
      <c r="C7" s="129" t="str">
        <f>VLOOKUP(A7,[1]國男雙!$A$2:$F$50,5,0)</f>
        <v>黃柏愷</v>
      </c>
      <c r="D7" s="62"/>
      <c r="E7" s="62"/>
      <c r="F7" s="37"/>
      <c r="G7" s="37"/>
      <c r="H7" s="37"/>
      <c r="I7" s="37"/>
      <c r="J7" s="37"/>
      <c r="K7" s="37"/>
      <c r="L7" s="38"/>
      <c r="M7" s="37"/>
      <c r="N7" s="62"/>
      <c r="O7" s="37"/>
      <c r="P7" s="37"/>
      <c r="Q7" s="37"/>
      <c r="R7" s="932">
        <v>25</v>
      </c>
      <c r="S7" s="931" t="str">
        <f>VLOOKUP(R7,[1]國男雙!$A$2:$F$50,4,0)</f>
        <v>桃園縣楊光國中小</v>
      </c>
      <c r="T7" s="129" t="str">
        <f>VLOOKUP(R7,[1]國男雙!$A$2:$F$50,5,0)</f>
        <v>楊致嘉</v>
      </c>
    </row>
    <row r="8" spans="1:20" ht="15.4" customHeight="1" thickBot="1">
      <c r="A8" s="768"/>
      <c r="B8" s="931"/>
      <c r="C8" s="129" t="str">
        <f>VLOOKUP(A7,[1]國男雙!$A$2:$F$50,6,0)</f>
        <v>莊鈞聿</v>
      </c>
      <c r="D8" s="933" t="s">
        <v>147</v>
      </c>
      <c r="E8" s="934"/>
      <c r="F8" s="415">
        <f>IF([2]國男雙!$M$21=[2]國男雙!$O$21,"",([2]國男雙!$M$21))</f>
        <v>3</v>
      </c>
      <c r="G8" s="416">
        <f>[2]國男雙!$Y$21</f>
        <v>1</v>
      </c>
      <c r="H8" s="62"/>
      <c r="I8" s="62"/>
      <c r="J8" s="62"/>
      <c r="K8" s="62"/>
      <c r="L8" s="38"/>
      <c r="M8" s="37"/>
      <c r="N8" s="422">
        <f>[2]國男雙!$Y$29</f>
        <v>27</v>
      </c>
      <c r="O8" s="425">
        <f>IF([2]國男雙!$M$29=[2]國男雙!$O$29,"",([2]國男雙!$M$29))</f>
        <v>1</v>
      </c>
      <c r="P8" s="937" t="s">
        <v>103</v>
      </c>
      <c r="Q8" s="938"/>
      <c r="R8" s="932"/>
      <c r="S8" s="931"/>
      <c r="T8" s="129" t="str">
        <f>VLOOKUP(R7,[1]國男雙!$A$2:$F$50,6,0)</f>
        <v>林清揚</v>
      </c>
    </row>
    <row r="9" spans="1:20" ht="15.4" customHeight="1" thickBot="1">
      <c r="A9" s="768">
        <v>2</v>
      </c>
      <c r="B9" s="931" t="str">
        <f>VLOOKUP(A9,[1]國男雙!$A$2:$F$50,4,0)</f>
        <v>彰化縣彰化藝中</v>
      </c>
      <c r="C9" s="129" t="str">
        <f>VLOOKUP(A9,[1]國男雙!$A$2:$F$50,5,0)</f>
        <v>黃昱誠</v>
      </c>
      <c r="D9" s="935"/>
      <c r="E9" s="936"/>
      <c r="F9" s="414">
        <f>IF([2]國男雙!$M$21=[2]國男雙!$O$21,"",([2]國男雙!$O$21))</f>
        <v>0</v>
      </c>
      <c r="G9" s="407"/>
      <c r="H9" s="62"/>
      <c r="I9" s="62"/>
      <c r="J9" s="62"/>
      <c r="K9" s="62"/>
      <c r="L9" s="38"/>
      <c r="M9" s="37"/>
      <c r="N9" s="429"/>
      <c r="O9" s="426">
        <f>IF([2]國男雙!$M$29=[2]國男雙!$O$29,"",([2]國男雙!$O$29))</f>
        <v>3</v>
      </c>
      <c r="P9" s="939"/>
      <c r="Q9" s="940"/>
      <c r="R9" s="932">
        <v>26</v>
      </c>
      <c r="S9" s="931" t="str">
        <f>VLOOKUP(R9,[1]國男雙!$A$2:$F$50,4,0)</f>
        <v>彰化縣彰化藝中</v>
      </c>
      <c r="T9" s="129" t="str">
        <f>VLOOKUP(R9,[1]國男雙!$A$2:$F$50,5,0)</f>
        <v>林冠宇</v>
      </c>
    </row>
    <row r="10" spans="1:20" ht="15.4" customHeight="1" thickBot="1">
      <c r="A10" s="768"/>
      <c r="B10" s="931"/>
      <c r="C10" s="129" t="str">
        <f>VLOOKUP(A9,[1]國男雙!$A$2:$F$50,6,0)</f>
        <v>吳滕偉</v>
      </c>
      <c r="D10" s="934" t="s">
        <v>102</v>
      </c>
      <c r="E10" s="408">
        <f>IF([2]國男雙!$M$5=[2]國男雙!$O$5,"",([2]國男雙!$M$5))</f>
        <v>3</v>
      </c>
      <c r="F10" s="409"/>
      <c r="G10" s="62"/>
      <c r="H10" s="62"/>
      <c r="I10" s="62"/>
      <c r="J10" s="62"/>
      <c r="K10" s="62"/>
      <c r="L10" s="38"/>
      <c r="M10" s="37"/>
      <c r="N10" s="62"/>
      <c r="O10" s="419"/>
      <c r="P10" s="423">
        <f>IF([2]國男雙!$M$13=[2]國男雙!$O$13,"",([2]國男雙!$M$13))</f>
        <v>0</v>
      </c>
      <c r="Q10" s="942" t="s">
        <v>114</v>
      </c>
      <c r="R10" s="932"/>
      <c r="S10" s="931"/>
      <c r="T10" s="129" t="str">
        <f>VLOOKUP(R9,[1]國男雙!$A$2:$F$50,6,0)</f>
        <v>張家瑋</v>
      </c>
    </row>
    <row r="11" spans="1:20" ht="15.4" customHeight="1" thickBot="1">
      <c r="A11" s="768">
        <v>3</v>
      </c>
      <c r="B11" s="931" t="str">
        <f>VLOOKUP(A11,[1]國男雙!$A$2:$F$50,4,0)</f>
        <v>新竹縣新埔國中</v>
      </c>
      <c r="C11" s="129" t="str">
        <f>VLOOKUP(A11,[1]國男雙!$A$2:$F$50,5,0)</f>
        <v>謝祐安</v>
      </c>
      <c r="D11" s="941"/>
      <c r="E11" s="410">
        <f>IF([2]國男雙!$M$5=[2]國男雙!$O$5,"",([2]國男雙!$O$5))</f>
        <v>2</v>
      </c>
      <c r="F11" s="411">
        <f>[2]國男雙!$Y$5</f>
        <v>2</v>
      </c>
      <c r="G11" s="62"/>
      <c r="H11" s="62"/>
      <c r="I11" s="62"/>
      <c r="J11" s="62"/>
      <c r="K11" s="62"/>
      <c r="L11" s="38"/>
      <c r="M11" s="37"/>
      <c r="N11" s="62"/>
      <c r="O11" s="421">
        <f>[2]國男雙!$Y$13</f>
        <v>27</v>
      </c>
      <c r="P11" s="424">
        <f>IF([2]國男雙!$M$13=[2]國男雙!$O$13,"",([2]國男雙!$O$13))</f>
        <v>3</v>
      </c>
      <c r="Q11" s="943"/>
      <c r="R11" s="932">
        <v>27</v>
      </c>
      <c r="S11" s="931" t="str">
        <f>VLOOKUP(R11,[1]國男雙!$A$2:$F$50,4,0)</f>
        <v>臺南市崑山高中</v>
      </c>
      <c r="T11" s="129" t="str">
        <f>VLOOKUP(R11,[1]國男雙!$A$2:$F$50,5,0)</f>
        <v>葉昇翰</v>
      </c>
    </row>
    <row r="12" spans="1:20" ht="15.4" customHeight="1" thickBot="1">
      <c r="A12" s="768"/>
      <c r="B12" s="931"/>
      <c r="C12" s="129" t="str">
        <f>VLOOKUP(A11,[1]國男雙!$A$2:$F$50,6,0)</f>
        <v>邱俊云</v>
      </c>
      <c r="D12" s="60"/>
      <c r="E12" s="935" t="s">
        <v>130</v>
      </c>
      <c r="F12" s="944"/>
      <c r="G12" s="415">
        <f>IF([2]國男雙!$M$37=[2]國男雙!$O$37,"",([2]國男雙!$M$37))</f>
        <v>1</v>
      </c>
      <c r="H12" s="416">
        <f>[2]國男雙!$Y$37</f>
        <v>4</v>
      </c>
      <c r="I12" s="37"/>
      <c r="J12" s="37"/>
      <c r="K12" s="37"/>
      <c r="L12" s="38"/>
      <c r="M12" s="422">
        <f>[2]國男雙!$Y$41</f>
        <v>27</v>
      </c>
      <c r="N12" s="425">
        <f>IF([2]國男雙!$M$41=[2]國男雙!$O$41,"",([2]國男雙!$M$41))</f>
        <v>3</v>
      </c>
      <c r="O12" s="945" t="s">
        <v>150</v>
      </c>
      <c r="P12" s="940"/>
      <c r="Q12" s="37"/>
      <c r="R12" s="932"/>
      <c r="S12" s="931"/>
      <c r="T12" s="129" t="str">
        <f>VLOOKUP(R11,[1]國男雙!$A$2:$F$50,6,0)</f>
        <v>莊致嘉</v>
      </c>
    </row>
    <row r="13" spans="1:20" ht="15.4" customHeight="1" thickBot="1">
      <c r="A13" s="768">
        <v>4</v>
      </c>
      <c r="B13" s="931" t="str">
        <f>VLOOKUP(A13,[1]國男雙!$A$2:$F$50,4,0)</f>
        <v>臺南市崑山高中</v>
      </c>
      <c r="C13" s="129" t="str">
        <f>VLOOKUP(A13,[1]國男雙!$A$2:$F$50,5,0)</f>
        <v>張師瀚</v>
      </c>
      <c r="D13" s="60"/>
      <c r="E13" s="940"/>
      <c r="F13" s="944"/>
      <c r="G13" s="414">
        <f>IF([2]國男雙!$M$37=[2]國男雙!$O$37,"",([2]國男雙!$O$37))</f>
        <v>3</v>
      </c>
      <c r="H13" s="407"/>
      <c r="I13" s="37"/>
      <c r="J13" s="37"/>
      <c r="K13" s="37"/>
      <c r="L13" s="38"/>
      <c r="M13" s="429"/>
      <c r="N13" s="426">
        <f>IF([2]國男雙!$M$41=[2]國男雙!$O$41,"",([2]國男雙!$O$41))</f>
        <v>2</v>
      </c>
      <c r="O13" s="939"/>
      <c r="P13" s="940"/>
      <c r="Q13" s="37"/>
      <c r="R13" s="932">
        <v>28</v>
      </c>
      <c r="S13" s="931" t="str">
        <f>VLOOKUP(R13,[1]國男雙!$A$2:$F$50,4,0)</f>
        <v>新北市海山高中</v>
      </c>
      <c r="T13" s="129" t="str">
        <f>VLOOKUP(R13,[1]國男雙!$A$2:$F$50,5,0)</f>
        <v>林聖諺</v>
      </c>
    </row>
    <row r="14" spans="1:20" ht="15.4" customHeight="1" thickBot="1">
      <c r="A14" s="768"/>
      <c r="B14" s="931"/>
      <c r="C14" s="129" t="str">
        <f>VLOOKUP(A13,[1]國男雙!$A$2:$F$50,6,0)</f>
        <v>張辰毅</v>
      </c>
      <c r="D14" s="934" t="s">
        <v>104</v>
      </c>
      <c r="E14" s="415">
        <f>IF([2]國男雙!$M$6=[2]國男雙!$O$6,"",([2]國男雙!$M$6))</f>
        <v>3</v>
      </c>
      <c r="F14" s="411">
        <f>[2]國男雙!$Y$6</f>
        <v>4</v>
      </c>
      <c r="G14" s="63"/>
      <c r="H14" s="37"/>
      <c r="I14" s="37"/>
      <c r="J14" s="37"/>
      <c r="K14" s="37"/>
      <c r="L14" s="38"/>
      <c r="M14" s="37"/>
      <c r="N14" s="65"/>
      <c r="O14" s="421">
        <f>[2]國男雙!$Y$14</f>
        <v>28</v>
      </c>
      <c r="P14" s="425">
        <f>IF([2]國男雙!$M$14=[2]國男雙!$O$14,"",([2]國男雙!$M$14))</f>
        <v>3</v>
      </c>
      <c r="Q14" s="937" t="s">
        <v>116</v>
      </c>
      <c r="R14" s="932"/>
      <c r="S14" s="931"/>
      <c r="T14" s="129" t="str">
        <f>VLOOKUP(R13,[1]國男雙!$A$2:$F$50,6,0)</f>
        <v>嚴楷崴</v>
      </c>
    </row>
    <row r="15" spans="1:20" ht="15.4" customHeight="1" thickBot="1">
      <c r="A15" s="768">
        <v>5</v>
      </c>
      <c r="B15" s="947" t="str">
        <f>VLOOKUP(A15,[1]國男雙!$A$2:$F$50,4,0)</f>
        <v>輪空</v>
      </c>
      <c r="C15" s="129"/>
      <c r="D15" s="941"/>
      <c r="E15" s="414">
        <f>IF([2]國男雙!$M$6=[2]國男雙!$O$6,"",([2]國男雙!$O$6))</f>
        <v>0</v>
      </c>
      <c r="F15" s="413"/>
      <c r="G15" s="63"/>
      <c r="H15" s="37"/>
      <c r="I15" s="37"/>
      <c r="J15" s="37"/>
      <c r="K15" s="37"/>
      <c r="L15" s="38"/>
      <c r="M15" s="37"/>
      <c r="N15" s="59"/>
      <c r="O15" s="420"/>
      <c r="P15" s="426">
        <f>IF([2]國男雙!$M$14=[2]國男雙!$O$14,"",([2]國男雙!$O$14))</f>
        <v>0</v>
      </c>
      <c r="Q15" s="946"/>
      <c r="R15" s="932">
        <v>29</v>
      </c>
      <c r="S15" s="947" t="str">
        <f>VLOOKUP(R15,[1]國男雙!$A$2:$F$50,4,0)</f>
        <v>輪空</v>
      </c>
      <c r="T15" s="129"/>
    </row>
    <row r="16" spans="1:20" ht="15.4" customHeight="1" thickBot="1">
      <c r="A16" s="768"/>
      <c r="B16" s="947"/>
      <c r="C16" s="129"/>
      <c r="D16" s="935" t="s">
        <v>148</v>
      </c>
      <c r="E16" s="936"/>
      <c r="F16" s="408">
        <f>IF([2]國男雙!$M$22=[2]國男雙!$O$22,"",([2]國男雙!$M$22))</f>
        <v>3</v>
      </c>
      <c r="G16" s="409"/>
      <c r="H16" s="59"/>
      <c r="I16" s="62"/>
      <c r="J16" s="62"/>
      <c r="K16" s="62"/>
      <c r="L16" s="38"/>
      <c r="M16" s="37"/>
      <c r="N16" s="419"/>
      <c r="O16" s="423">
        <f>IF([2]國男雙!$M$30=[2]國男雙!$O$30,"",([2]國男雙!$M$30))</f>
        <v>3</v>
      </c>
      <c r="P16" s="945" t="s">
        <v>106</v>
      </c>
      <c r="Q16" s="940"/>
      <c r="R16" s="932"/>
      <c r="S16" s="947"/>
      <c r="T16" s="129"/>
    </row>
    <row r="17" spans="1:20" ht="15.4" customHeight="1" thickBot="1">
      <c r="A17" s="768">
        <v>6</v>
      </c>
      <c r="B17" s="931" t="str">
        <f>VLOOKUP(A17,[1]國男雙!$A$2:$F$50,4,0)</f>
        <v>南投縣南投國中</v>
      </c>
      <c r="C17" s="129" t="str">
        <f>VLOOKUP(A17,[1]國男雙!$A$2:$F$50,5,0)</f>
        <v>游子賢</v>
      </c>
      <c r="D17" s="948"/>
      <c r="E17" s="941"/>
      <c r="F17" s="410">
        <f>IF([2]國男雙!$M$22=[2]國男雙!$O$22,"",([2]國男雙!$O$22))</f>
        <v>0</v>
      </c>
      <c r="G17" s="411">
        <f>[2]國男雙!$Y$22</f>
        <v>4</v>
      </c>
      <c r="H17" s="59"/>
      <c r="I17" s="62"/>
      <c r="J17" s="62"/>
      <c r="K17" s="62"/>
      <c r="L17" s="38"/>
      <c r="M17" s="63"/>
      <c r="N17" s="421">
        <f>[2]國男雙!$Y$30</f>
        <v>28</v>
      </c>
      <c r="O17" s="424">
        <f>IF([2]國男雙!$M$30=[2]國男雙!$O$30,"",([2]國男雙!$O$30))</f>
        <v>1</v>
      </c>
      <c r="P17" s="946"/>
      <c r="Q17" s="949"/>
      <c r="R17" s="932">
        <v>30</v>
      </c>
      <c r="S17" s="931" t="str">
        <f>VLOOKUP(R17,[1]國男雙!$A$2:$F$50,4,0)</f>
        <v>宜蘭縣中華國中</v>
      </c>
      <c r="T17" s="129" t="str">
        <f>VLOOKUP(R17,[1]國男雙!$A$2:$F$50,5,0)</f>
        <v>林育靖</v>
      </c>
    </row>
    <row r="18" spans="1:20" ht="15.4" customHeight="1" thickBot="1">
      <c r="A18" s="768"/>
      <c r="B18" s="931"/>
      <c r="C18" s="129" t="str">
        <f>VLOOKUP(A17,[1]國男雙!$A$2:$F$50,6,0)</f>
        <v>賴尚廷</v>
      </c>
      <c r="D18" s="37"/>
      <c r="E18" s="37"/>
      <c r="F18" s="950" t="s">
        <v>226</v>
      </c>
      <c r="G18" s="951"/>
      <c r="H18" s="415">
        <f>IF([2]國男雙!$M$45=[2]國男雙!$O$45,"",([2]國男雙!$M$45))</f>
        <v>3</v>
      </c>
      <c r="I18" s="416">
        <f>[2]國男雙!$Y$45</f>
        <v>4</v>
      </c>
      <c r="J18" s="62"/>
      <c r="K18" s="62"/>
      <c r="L18" s="422">
        <f>[2]國男雙!$Y$47</f>
        <v>27</v>
      </c>
      <c r="M18" s="428">
        <f>IF([2]國男雙!$M$47=[2]國男雙!$O$47,"",([2]國男雙!$M$47))</f>
        <v>3</v>
      </c>
      <c r="N18" s="950" t="s">
        <v>227</v>
      </c>
      <c r="O18" s="953"/>
      <c r="P18" s="37"/>
      <c r="Q18" s="37"/>
      <c r="R18" s="932"/>
      <c r="S18" s="931"/>
      <c r="T18" s="129" t="str">
        <f>VLOOKUP(R17,[1]國男雙!$A$2:$F$50,6,0)</f>
        <v>游書維</v>
      </c>
    </row>
    <row r="19" spans="1:20" ht="15.4" customHeight="1" thickBot="1">
      <c r="A19" s="768">
        <v>7</v>
      </c>
      <c r="B19" s="931" t="str">
        <f>VLOOKUP(A19,[1]國男雙!$A$2:$F$50,4,0)</f>
        <v>新竹市香山高中</v>
      </c>
      <c r="C19" s="129" t="str">
        <f>VLOOKUP(A19,[1]國男雙!$A$2:$F$50,5,0)</f>
        <v>吳泊宸</v>
      </c>
      <c r="D19" s="62"/>
      <c r="E19" s="62"/>
      <c r="F19" s="952"/>
      <c r="G19" s="951"/>
      <c r="H19" s="414">
        <f>IF([2]國男雙!$M$45=[2]國男雙!$O$45,"",([2]國男雙!$O$45))</f>
        <v>0</v>
      </c>
      <c r="I19" s="407"/>
      <c r="J19" s="62"/>
      <c r="K19" s="62"/>
      <c r="L19" s="429"/>
      <c r="M19" s="430">
        <f>IF([2]國男雙!$M$47=[2]國男雙!$O$47,"",([2]國男雙!$O$47))</f>
        <v>1</v>
      </c>
      <c r="N19" s="952"/>
      <c r="O19" s="953"/>
      <c r="P19" s="37"/>
      <c r="Q19" s="37"/>
      <c r="R19" s="932">
        <v>31</v>
      </c>
      <c r="S19" s="931" t="str">
        <f>VLOOKUP(R19,[1]國男雙!$A$2:$F$50,4,0)</f>
        <v>桃園縣桃園國中</v>
      </c>
      <c r="T19" s="129" t="str">
        <f>VLOOKUP(R19,[1]國男雙!$A$2:$F$50,5,0)</f>
        <v>洪顗棨</v>
      </c>
    </row>
    <row r="20" spans="1:20" ht="15.4" customHeight="1" thickBot="1">
      <c r="A20" s="768"/>
      <c r="B20" s="931"/>
      <c r="C20" s="129" t="str">
        <f>VLOOKUP(A19,[1]國男雙!$A$2:$F$50,6,0)</f>
        <v>郭致豪</v>
      </c>
      <c r="D20" s="933" t="s">
        <v>142</v>
      </c>
      <c r="E20" s="934"/>
      <c r="F20" s="415">
        <f>IF([2]國男雙!$M$23=[2]國男雙!$O$23,"",([2]國男雙!$M$23))</f>
        <v>3</v>
      </c>
      <c r="G20" s="411">
        <f>[2]國男雙!$Y$23</f>
        <v>7</v>
      </c>
      <c r="H20" s="63"/>
      <c r="I20" s="62"/>
      <c r="J20" s="62"/>
      <c r="K20" s="62"/>
      <c r="L20" s="38"/>
      <c r="M20" s="61"/>
      <c r="N20" s="421">
        <f>[2]國男雙!$Y$31</f>
        <v>32</v>
      </c>
      <c r="O20" s="425">
        <f>IF([2]國男雙!$M$31=[2]國男雙!$O$31,"",([2]國男雙!$M$31))</f>
        <v>2</v>
      </c>
      <c r="P20" s="937" t="s">
        <v>109</v>
      </c>
      <c r="Q20" s="938"/>
      <c r="R20" s="932"/>
      <c r="S20" s="931"/>
      <c r="T20" s="129" t="str">
        <f>VLOOKUP(R19,[1]國男雙!$A$2:$F$50,6,0)</f>
        <v>邱柏諺</v>
      </c>
    </row>
    <row r="21" spans="1:20" ht="15.4" customHeight="1" thickBot="1">
      <c r="A21" s="768">
        <v>8</v>
      </c>
      <c r="B21" s="931" t="str">
        <f>VLOOKUP(A21,[1]國男雙!$A$2:$F$50,4,0)</f>
        <v>基隆市銘傳國中</v>
      </c>
      <c r="C21" s="129" t="str">
        <f>VLOOKUP(A21,[1]國男雙!$A$2:$F$50,5,0)</f>
        <v>周  昕</v>
      </c>
      <c r="D21" s="935"/>
      <c r="E21" s="936"/>
      <c r="F21" s="414">
        <f>IF([2]國男雙!$M$23=[2]國男雙!$O$23,"",([2]國男雙!$O$23))</f>
        <v>2</v>
      </c>
      <c r="G21" s="413"/>
      <c r="H21" s="63"/>
      <c r="I21" s="62"/>
      <c r="J21" s="62"/>
      <c r="K21" s="62"/>
      <c r="L21" s="38"/>
      <c r="M21" s="61"/>
      <c r="N21" s="420"/>
      <c r="O21" s="426">
        <f>IF([2]國男雙!$M$31=[2]國男雙!$O$31,"",([2]國男雙!$O$31))</f>
        <v>3</v>
      </c>
      <c r="P21" s="939"/>
      <c r="Q21" s="940"/>
      <c r="R21" s="932">
        <v>32</v>
      </c>
      <c r="S21" s="931" t="str">
        <f>VLOOKUP(R21,[1]國男雙!$A$2:$F$50,4,0)</f>
        <v>臺中市居仁國中</v>
      </c>
      <c r="T21" s="129" t="str">
        <f>VLOOKUP(R21,[1]國男雙!$A$2:$F$50,5,0)</f>
        <v>陳靖淵</v>
      </c>
    </row>
    <row r="22" spans="1:20" ht="15.4" customHeight="1" thickBot="1">
      <c r="A22" s="768"/>
      <c r="B22" s="931"/>
      <c r="C22" s="129" t="str">
        <f>VLOOKUP(A21,[1]國男雙!$A$2:$F$50,6,0)</f>
        <v>陳日緯</v>
      </c>
      <c r="D22" s="934" t="s">
        <v>105</v>
      </c>
      <c r="E22" s="408">
        <f>IF([2]國男雙!$M$7=[2]國男雙!$O$7,"",([2]國男雙!$M$7))</f>
        <v>0</v>
      </c>
      <c r="F22" s="409"/>
      <c r="G22" s="63"/>
      <c r="H22" s="63"/>
      <c r="I22" s="62"/>
      <c r="J22" s="62"/>
      <c r="K22" s="62"/>
      <c r="L22" s="38"/>
      <c r="M22" s="59"/>
      <c r="N22" s="59"/>
      <c r="O22" s="419"/>
      <c r="P22" s="423">
        <f>IF([2]國男雙!$M$15=[2]國男雙!$O$15,"",([2]國男雙!$M$15))</f>
        <v>3</v>
      </c>
      <c r="Q22" s="942" t="s">
        <v>117</v>
      </c>
      <c r="R22" s="932"/>
      <c r="S22" s="931"/>
      <c r="T22" s="129" t="str">
        <f>VLOOKUP(R21,[1]國男雙!$A$2:$F$50,6,0)</f>
        <v>林柄旭</v>
      </c>
    </row>
    <row r="23" spans="1:20" ht="15.4" customHeight="1" thickBot="1">
      <c r="A23" s="768">
        <v>9</v>
      </c>
      <c r="B23" s="931" t="str">
        <f>VLOOKUP(A23,[1]國男雙!$A$2:$F$50,4,0)</f>
        <v>臺中市東山高中</v>
      </c>
      <c r="C23" s="129" t="str">
        <f>VLOOKUP(A23,[1]國男雙!$A$2:$F$50,5,0)</f>
        <v>賴凡鎧</v>
      </c>
      <c r="D23" s="941"/>
      <c r="E23" s="410">
        <f>IF([2]國男雙!$M$7=[2]國男雙!$O$7,"",([2]國男雙!$O$7))</f>
        <v>3</v>
      </c>
      <c r="F23" s="411">
        <f>[2]國男雙!$Y$7</f>
        <v>9</v>
      </c>
      <c r="G23" s="63"/>
      <c r="H23" s="63"/>
      <c r="I23" s="62"/>
      <c r="J23" s="62"/>
      <c r="K23" s="62"/>
      <c r="L23" s="38"/>
      <c r="M23" s="59"/>
      <c r="N23" s="59"/>
      <c r="O23" s="421">
        <f>[2]國男雙!$Y$15</f>
        <v>32</v>
      </c>
      <c r="P23" s="424">
        <f>IF([2]國男雙!$M$15=[2]國男雙!$O$15,"",([2]國男雙!$O$15))</f>
        <v>0</v>
      </c>
      <c r="Q23" s="943"/>
      <c r="R23" s="932">
        <v>33</v>
      </c>
      <c r="S23" s="931" t="str">
        <f>VLOOKUP(R23,[1]國男雙!$A$2:$F$50,4,0)</f>
        <v>臺東縣桃源國中</v>
      </c>
      <c r="T23" s="129" t="str">
        <f>VLOOKUP(R23,[1]國男雙!$A$2:$F$50,5,0)</f>
        <v>王俊樺</v>
      </c>
    </row>
    <row r="24" spans="1:20" ht="15.4" customHeight="1" thickBot="1">
      <c r="A24" s="768"/>
      <c r="B24" s="931"/>
      <c r="C24" s="129" t="str">
        <f>VLOOKUP(A23,[1]國男雙!$A$2:$F$50,6,0)</f>
        <v>陳柏翔</v>
      </c>
      <c r="D24" s="60"/>
      <c r="E24" s="935" t="s">
        <v>138</v>
      </c>
      <c r="F24" s="970"/>
      <c r="G24" s="408">
        <f>IF([2]國男雙!$M$38=[2]國男雙!$O$38,"",([2]國男雙!$M$38))</f>
        <v>2</v>
      </c>
      <c r="H24" s="409"/>
      <c r="I24" s="62"/>
      <c r="J24" s="62"/>
      <c r="K24" s="62"/>
      <c r="L24" s="38"/>
      <c r="M24" s="419"/>
      <c r="N24" s="423">
        <f>IF([2]國男雙!$M$42=[2]國男雙!$O$42,"",([2]國男雙!$M$42))</f>
        <v>3</v>
      </c>
      <c r="O24" s="945" t="s">
        <v>151</v>
      </c>
      <c r="P24" s="882"/>
      <c r="Q24" s="37"/>
      <c r="R24" s="932"/>
      <c r="S24" s="931"/>
      <c r="T24" s="161" t="str">
        <f>VLOOKUP(R23,[1]國男雙!$A$2:$F$50,6,0)</f>
        <v>撒古流瑪拿妮凱</v>
      </c>
    </row>
    <row r="25" spans="1:20" ht="15.4" customHeight="1" thickBot="1">
      <c r="A25" s="957">
        <v>10</v>
      </c>
      <c r="B25" s="931" t="str">
        <f>VLOOKUP(A25,[1]國男雙!$A$2:$F$50,4,0)</f>
        <v>花蓮縣美崙國中</v>
      </c>
      <c r="C25" s="129" t="str">
        <f>VLOOKUP(A25,[1]國男雙!$A$2:$F$50,5,0)</f>
        <v>李亞醍</v>
      </c>
      <c r="D25" s="60"/>
      <c r="E25" s="882"/>
      <c r="F25" s="970"/>
      <c r="G25" s="410">
        <f>IF([2]國男雙!$M$38=[2]國男雙!$O$38,"",([2]國男雙!$O$38))</f>
        <v>3</v>
      </c>
      <c r="H25" s="411">
        <f>[2]國男雙!$Y$38</f>
        <v>11</v>
      </c>
      <c r="I25" s="62"/>
      <c r="J25" s="62"/>
      <c r="K25" s="62"/>
      <c r="L25" s="163"/>
      <c r="M25" s="421">
        <f>[2]國男雙!$Y$42</f>
        <v>32</v>
      </c>
      <c r="N25" s="424">
        <f>IF([2]國男雙!$M$42=[2]國男雙!$O$42,"",([2]國男雙!$O$42))</f>
        <v>1</v>
      </c>
      <c r="O25" s="939"/>
      <c r="P25" s="882"/>
      <c r="Q25" s="37"/>
      <c r="R25" s="932">
        <v>34</v>
      </c>
      <c r="S25" s="931" t="str">
        <f>VLOOKUP(R25,[1]國男雙!$A$2:$F$50,4,0)</f>
        <v>高雄市三民國中</v>
      </c>
      <c r="T25" s="129" t="str">
        <f>VLOOKUP(R25,[1]國男雙!$A$2:$F$50,5,0)</f>
        <v>王唯丞</v>
      </c>
    </row>
    <row r="26" spans="1:20" ht="15.4" customHeight="1" thickBot="1">
      <c r="A26" s="957"/>
      <c r="B26" s="931"/>
      <c r="C26" s="129" t="str">
        <f>VLOOKUP(A25,[1]國男雙!$A$2:$F$50,6,0)</f>
        <v>李礎安</v>
      </c>
      <c r="D26" s="934" t="s">
        <v>107</v>
      </c>
      <c r="E26" s="415">
        <f>IF([2]國男雙!$M$8=[2]國男雙!$O$8,"",([2]國男雙!$M$8))</f>
        <v>0</v>
      </c>
      <c r="F26" s="411">
        <f>[2]國男雙!$Y$8</f>
        <v>11</v>
      </c>
      <c r="G26" s="62"/>
      <c r="H26" s="62"/>
      <c r="I26" s="59"/>
      <c r="J26" s="62"/>
      <c r="K26" s="62"/>
      <c r="L26" s="157"/>
      <c r="M26" s="59"/>
      <c r="N26" s="164"/>
      <c r="O26" s="421">
        <f>[2]國男雙!$Y$16</f>
        <v>34</v>
      </c>
      <c r="P26" s="425">
        <f>IF([2]國男雙!$M$16=[2]國男雙!$O$16,"",([2]國男雙!$M$16))</f>
        <v>3</v>
      </c>
      <c r="Q26" s="937" t="s">
        <v>119</v>
      </c>
      <c r="R26" s="932"/>
      <c r="S26" s="931"/>
      <c r="T26" s="129" t="str">
        <f>VLOOKUP(R25,[1]國男雙!$A$2:$F$50,6,0)</f>
        <v>吳宗燁</v>
      </c>
    </row>
    <row r="27" spans="1:20" ht="15.4" customHeight="1" thickBot="1">
      <c r="A27" s="768">
        <v>11</v>
      </c>
      <c r="B27" s="931" t="str">
        <f>VLOOKUP(A27,[1]國男雙!$A$2:$F$50,4,0)</f>
        <v>屏東縣至正國中</v>
      </c>
      <c r="C27" s="129" t="str">
        <f>VLOOKUP(A27,[1]國男雙!$A$2:$F$50,5,0)</f>
        <v>龔亮哲</v>
      </c>
      <c r="D27" s="941"/>
      <c r="E27" s="414">
        <f>IF([2]國男雙!$M$8=[2]國男雙!$O$8,"",([2]國男雙!$O$8))</f>
        <v>3</v>
      </c>
      <c r="F27" s="413"/>
      <c r="G27" s="37"/>
      <c r="H27" s="37"/>
      <c r="I27" s="59"/>
      <c r="J27" s="62"/>
      <c r="K27" s="62"/>
      <c r="L27" s="157"/>
      <c r="M27" s="37"/>
      <c r="N27" s="37"/>
      <c r="O27" s="420"/>
      <c r="P27" s="426">
        <f>IF([2]國男雙!$M$16=[2]國男雙!$O$16,"",([2]國男雙!$O$16))</f>
        <v>0</v>
      </c>
      <c r="Q27" s="946"/>
      <c r="R27" s="932">
        <v>35</v>
      </c>
      <c r="S27" s="931" t="str">
        <f>VLOOKUP(R27,[1]國男雙!$A$2:$F$50,4,0)</f>
        <v>花蓮縣玉里國中</v>
      </c>
      <c r="T27" s="129" t="str">
        <f>VLOOKUP(R27,[1]國男雙!$A$2:$F$50,5,0)</f>
        <v>黃彥鈞</v>
      </c>
    </row>
    <row r="28" spans="1:20" ht="15.4" customHeight="1" thickBot="1">
      <c r="A28" s="768"/>
      <c r="B28" s="931"/>
      <c r="C28" s="129" t="str">
        <f>VLOOKUP(A27,[1]國男雙!$A$2:$F$50,6,0)</f>
        <v>吳彥霆</v>
      </c>
      <c r="D28" s="935" t="s">
        <v>149</v>
      </c>
      <c r="E28" s="936"/>
      <c r="F28" s="408">
        <f>IF([2]國男雙!$M$24=[2]國男雙!$O$24,"",([2]國男雙!$M$24))</f>
        <v>3</v>
      </c>
      <c r="G28" s="417"/>
      <c r="H28" s="37"/>
      <c r="I28" s="59"/>
      <c r="J28" s="958" t="s">
        <v>37</v>
      </c>
      <c r="K28" s="62"/>
      <c r="L28" s="157"/>
      <c r="M28" s="37"/>
      <c r="N28" s="412"/>
      <c r="O28" s="423">
        <f>IF([2]國男雙!$M$32=[2]國男雙!$O$32,"",([2]國男雙!$M$32))</f>
        <v>3</v>
      </c>
      <c r="P28" s="945" t="s">
        <v>112</v>
      </c>
      <c r="Q28" s="940"/>
      <c r="R28" s="932"/>
      <c r="S28" s="931"/>
      <c r="T28" s="129" t="str">
        <f>VLOOKUP(R27,[1]國男雙!$A$2:$F$50,6,0)</f>
        <v>王碩呈</v>
      </c>
    </row>
    <row r="29" spans="1:20" ht="15.4" customHeight="1" thickBot="1">
      <c r="A29" s="768">
        <v>12</v>
      </c>
      <c r="B29" s="931" t="str">
        <f>VLOOKUP(A29,[1]國男雙!$A$2:$F$50,4,0)</f>
        <v>嘉義縣大林國中</v>
      </c>
      <c r="C29" s="129" t="str">
        <f>VLOOKUP(A29,[1]國男雙!$A$2:$F$50,5,0)</f>
        <v>張宗豪</v>
      </c>
      <c r="D29" s="948"/>
      <c r="E29" s="941"/>
      <c r="F29" s="410">
        <f>IF([2]國男雙!$M$24=[2]國男雙!$O$24,"",([2]國男雙!$O$24))</f>
        <v>0</v>
      </c>
      <c r="G29" s="416">
        <f>[2]國男雙!$Y$24</f>
        <v>11</v>
      </c>
      <c r="H29" s="66"/>
      <c r="I29" s="158"/>
      <c r="J29" s="958"/>
      <c r="K29" s="66"/>
      <c r="L29" s="157"/>
      <c r="M29" s="162"/>
      <c r="N29" s="422">
        <f>[2]國男雙!$Y$32</f>
        <v>34</v>
      </c>
      <c r="O29" s="424">
        <f>IF([2]國男雙!$M$32=[2]國男雙!$O$32,"",([2]國男雙!$O$32))</f>
        <v>1</v>
      </c>
      <c r="P29" s="946"/>
      <c r="Q29" s="949"/>
      <c r="R29" s="932">
        <v>36</v>
      </c>
      <c r="S29" s="931" t="str">
        <f>VLOOKUP(R29,[1]國男雙!$A$2:$F$50,4,0)</f>
        <v>基隆市銘傳國中</v>
      </c>
      <c r="T29" s="129" t="str">
        <f>VLOOKUP(R29,[1]國男雙!$A$2:$F$50,5,0)</f>
        <v>蔡翔宇</v>
      </c>
    </row>
    <row r="30" spans="1:20" ht="15.4" customHeight="1" thickBot="1">
      <c r="A30" s="768"/>
      <c r="B30" s="931"/>
      <c r="C30" s="129" t="str">
        <f>VLOOKUP(A29,[1]國男雙!$A$2:$F$50,6,0)</f>
        <v>蔡劭安</v>
      </c>
      <c r="D30" s="37"/>
      <c r="E30" s="37"/>
      <c r="F30" s="37"/>
      <c r="G30" s="960" t="s">
        <v>228</v>
      </c>
      <c r="H30" s="961"/>
      <c r="I30" s="415">
        <f>IF([2]國男雙!$M$49=[2]國男雙!$O$49,"",([2]國男雙!$M$49))</f>
        <v>2</v>
      </c>
      <c r="J30" s="954">
        <f>[2]國男雙!$Y$49</f>
        <v>13</v>
      </c>
      <c r="K30" s="955">
        <f>[2]國男雙!$Y$50</f>
        <v>27</v>
      </c>
      <c r="L30" s="432">
        <f>IF([2]國男雙!$M$50=[2]國男雙!$O$50,"",([2]國男雙!$M$50))</f>
        <v>3</v>
      </c>
      <c r="M30" s="963" t="s">
        <v>229</v>
      </c>
      <c r="N30" s="964"/>
      <c r="O30" s="37"/>
      <c r="P30" s="37"/>
      <c r="Q30" s="37"/>
      <c r="R30" s="932"/>
      <c r="S30" s="931"/>
      <c r="T30" s="129" t="str">
        <f>VLOOKUP(R29,[1]國男雙!$A$2:$F$50,6,0)</f>
        <v>藍鉦淯</v>
      </c>
    </row>
    <row r="31" spans="1:20" ht="15.4" customHeight="1" thickBot="1">
      <c r="A31" s="768">
        <v>13</v>
      </c>
      <c r="B31" s="931" t="str">
        <f>VLOOKUP(A31,[1]國男雙!$A$2:$F$50,4,0)</f>
        <v>臺北市麗山國中</v>
      </c>
      <c r="C31" s="129" t="str">
        <f>VLOOKUP(A31,[1]國男雙!$A$2:$F$50,5,0)</f>
        <v>黃冠熏</v>
      </c>
      <c r="D31" s="62"/>
      <c r="E31" s="62"/>
      <c r="F31" s="37"/>
      <c r="G31" s="962"/>
      <c r="H31" s="961"/>
      <c r="I31" s="418">
        <f>IF([2]國男雙!$M$49=[2]國男雙!$O$49,"",([2]國男雙!$O$49))</f>
        <v>3</v>
      </c>
      <c r="J31" s="954"/>
      <c r="K31" s="955"/>
      <c r="L31" s="427">
        <f>IF([2]國男雙!$M$50=[2]國男雙!$O$50,"",([2]國男雙!$O$50))</f>
        <v>0</v>
      </c>
      <c r="M31" s="965"/>
      <c r="N31" s="964"/>
      <c r="O31" s="37"/>
      <c r="P31" s="37"/>
      <c r="Q31" s="37"/>
      <c r="R31" s="932">
        <v>37</v>
      </c>
      <c r="S31" s="931" t="str">
        <f>VLOOKUP(R31,[1]國男雙!$A$2:$F$50,4,0)</f>
        <v>新竹市香山高中</v>
      </c>
      <c r="T31" s="129" t="str">
        <f>VLOOKUP(R31,[1]國男雙!$A$2:$F$50,5,0)</f>
        <v>高豪廷</v>
      </c>
    </row>
    <row r="32" spans="1:20" ht="15.4" customHeight="1" thickBot="1">
      <c r="A32" s="768"/>
      <c r="B32" s="931"/>
      <c r="C32" s="129" t="str">
        <f>VLOOKUP(A31,[1]國男雙!$A$2:$F$50,6,0)</f>
        <v>馬正軒</v>
      </c>
      <c r="D32" s="933" t="s">
        <v>128</v>
      </c>
      <c r="E32" s="934"/>
      <c r="F32" s="415">
        <f>IF([2]國男雙!$M$25=[2]國男雙!$O$25,"",([2]國男雙!$M$25))</f>
        <v>3</v>
      </c>
      <c r="G32" s="416">
        <f>[2]國男雙!$Y$25</f>
        <v>13</v>
      </c>
      <c r="H32" s="37"/>
      <c r="I32" s="59"/>
      <c r="J32" s="62"/>
      <c r="K32" s="956" t="s">
        <v>38</v>
      </c>
      <c r="L32" s="959"/>
      <c r="M32" s="37"/>
      <c r="N32" s="422">
        <f>[2]國男雙!$Y$33</f>
        <v>39</v>
      </c>
      <c r="O32" s="425">
        <f>IF([2]國男雙!$M$33=[2]國男雙!$O$33,"",([2]國男雙!$M$33))</f>
        <v>0</v>
      </c>
      <c r="P32" s="937" t="s">
        <v>115</v>
      </c>
      <c r="Q32" s="938"/>
      <c r="R32" s="932"/>
      <c r="S32" s="931"/>
      <c r="T32" s="129" t="str">
        <f>VLOOKUP(R31,[1]國男雙!$A$2:$F$50,6,0)</f>
        <v>林裕淇</v>
      </c>
    </row>
    <row r="33" spans="1:20" ht="15.4" customHeight="1" thickBot="1">
      <c r="A33" s="768">
        <v>14</v>
      </c>
      <c r="B33" s="931" t="str">
        <f>VLOOKUP(A33,[1]國男雙!$A$2:$F$50,4,0)</f>
        <v>基隆市建德國中</v>
      </c>
      <c r="C33" s="129" t="str">
        <f>VLOOKUP(A33,[1]國男雙!$A$2:$F$50,5,0)</f>
        <v>張少愷</v>
      </c>
      <c r="D33" s="935"/>
      <c r="E33" s="936"/>
      <c r="F33" s="414">
        <f>IF([2]國男雙!$M$25=[2]國男雙!$O$25,"",([2]國男雙!$O$25))</f>
        <v>0</v>
      </c>
      <c r="G33" s="407"/>
      <c r="H33" s="62"/>
      <c r="I33" s="59"/>
      <c r="J33" s="62"/>
      <c r="K33" s="956"/>
      <c r="L33" s="951"/>
      <c r="M33" s="62"/>
      <c r="N33" s="429"/>
      <c r="O33" s="426">
        <f>IF([2]國男雙!$M$33=[2]國男雙!$O$33,"",([2]國男雙!$O$33))</f>
        <v>3</v>
      </c>
      <c r="P33" s="939"/>
      <c r="Q33" s="940"/>
      <c r="R33" s="932">
        <v>38</v>
      </c>
      <c r="S33" s="931" t="str">
        <f>VLOOKUP(R33,[1]國男雙!$A$2:$F$50,4,0)</f>
        <v>苗栗縣君毅高中</v>
      </c>
      <c r="T33" s="129" t="str">
        <f>VLOOKUP(R33,[1]國男雙!$A$2:$F$50,5,0)</f>
        <v>邱品元</v>
      </c>
    </row>
    <row r="34" spans="1:20" ht="15.4" customHeight="1" thickBot="1">
      <c r="A34" s="768"/>
      <c r="B34" s="931"/>
      <c r="C34" s="129" t="str">
        <f>VLOOKUP(A33,[1]國男雙!$A$2:$F$50,6,0)</f>
        <v>張少瑋</v>
      </c>
      <c r="D34" s="934" t="s">
        <v>108</v>
      </c>
      <c r="E34" s="408">
        <f>IF([2]國男雙!$M$9=[2]國男雙!$O$9,"",([2]國男雙!$M$9))</f>
        <v>3</v>
      </c>
      <c r="F34" s="409"/>
      <c r="G34" s="62"/>
      <c r="H34" s="62"/>
      <c r="I34" s="59"/>
      <c r="J34" s="62"/>
      <c r="K34" s="62"/>
      <c r="L34" s="38"/>
      <c r="M34" s="59"/>
      <c r="N34" s="62"/>
      <c r="O34" s="419"/>
      <c r="P34" s="423">
        <f>IF([2]國男雙!$M$17=[2]國男雙!$O$17,"",([2]國男雙!$M$17))</f>
        <v>0</v>
      </c>
      <c r="Q34" s="942" t="s">
        <v>158</v>
      </c>
      <c r="R34" s="932"/>
      <c r="S34" s="931"/>
      <c r="T34" s="129" t="str">
        <f>VLOOKUP(R33,[1]國男雙!$A$2:$F$50,6,0)</f>
        <v>陳柏輔</v>
      </c>
    </row>
    <row r="35" spans="1:20" ht="15.4" customHeight="1" thickBot="1">
      <c r="A35" s="768">
        <v>15</v>
      </c>
      <c r="B35" s="931" t="str">
        <f>VLOOKUP(A35,[1]國男雙!$A$2:$F$50,4,0)</f>
        <v>花蓮縣花崗國中</v>
      </c>
      <c r="C35" s="129" t="str">
        <f>VLOOKUP(A35,[1]國男雙!$A$2:$F$50,5,0)</f>
        <v>卓孝軍</v>
      </c>
      <c r="D35" s="941"/>
      <c r="E35" s="410">
        <f>IF([2]國男雙!$M$9=[2]國男雙!$O$9,"",([2]國男雙!$O$9))</f>
        <v>1</v>
      </c>
      <c r="F35" s="411">
        <f>[2]國男雙!$Y$9</f>
        <v>14</v>
      </c>
      <c r="G35" s="62"/>
      <c r="H35" s="63"/>
      <c r="I35" s="62"/>
      <c r="J35" s="62"/>
      <c r="K35" s="62"/>
      <c r="L35" s="38"/>
      <c r="M35" s="59"/>
      <c r="N35" s="62"/>
      <c r="O35" s="421">
        <f>[2]國男雙!$Y$17</f>
        <v>39</v>
      </c>
      <c r="P35" s="424">
        <f>IF([2]國男雙!$M$17=[2]國男雙!$O$17,"",([2]國男雙!$O$17))</f>
        <v>3</v>
      </c>
      <c r="Q35" s="943"/>
      <c r="R35" s="932">
        <v>39</v>
      </c>
      <c r="S35" s="931" t="str">
        <f>VLOOKUP(R35,[1]國男雙!$A$2:$F$50,4,0)</f>
        <v>彰化縣和美高中</v>
      </c>
      <c r="T35" s="129" t="str">
        <f>VLOOKUP(R35,[1]國男雙!$A$2:$F$50,5,0)</f>
        <v>賴濬睿</v>
      </c>
    </row>
    <row r="36" spans="1:20" ht="15.4" customHeight="1" thickBot="1">
      <c r="A36" s="768"/>
      <c r="B36" s="931"/>
      <c r="C36" s="129" t="str">
        <f>VLOOKUP(A35,[1]國男雙!$A$2:$F$50,6,0)</f>
        <v>陳律宏</v>
      </c>
      <c r="D36" s="60"/>
      <c r="E36" s="935" t="s">
        <v>135</v>
      </c>
      <c r="F36" s="970"/>
      <c r="G36" s="415">
        <f>IF([2]國男雙!$M$39=[2]國男雙!$O$39,"",([2]國男雙!$M$39))</f>
        <v>3</v>
      </c>
      <c r="H36" s="411">
        <f>[2]國男雙!$Y$39</f>
        <v>13</v>
      </c>
      <c r="I36" s="62"/>
      <c r="J36" s="62"/>
      <c r="K36" s="62"/>
      <c r="L36" s="38"/>
      <c r="M36" s="421">
        <f>[2]國男雙!$Y$43</f>
        <v>42</v>
      </c>
      <c r="N36" s="425">
        <f>IF([2]國男雙!$M$43=[2]國男雙!$O$43,"",([2]國男雙!$M$43))</f>
        <v>1</v>
      </c>
      <c r="O36" s="945" t="s">
        <v>230</v>
      </c>
      <c r="P36" s="882"/>
      <c r="Q36" s="37"/>
      <c r="R36" s="932"/>
      <c r="S36" s="931"/>
      <c r="T36" s="129" t="str">
        <f>VLOOKUP(R35,[1]國男雙!$A$2:$F$50,6,0)</f>
        <v>陳煜哲</v>
      </c>
    </row>
    <row r="37" spans="1:20" ht="15.4" customHeight="1" thickBot="1">
      <c r="A37" s="768">
        <v>16</v>
      </c>
      <c r="B37" s="931" t="str">
        <f>VLOOKUP(A37,[1]國男雙!$A$2:$F$50,4,0)</f>
        <v>雲林縣正心高中</v>
      </c>
      <c r="C37" s="129" t="str">
        <f>VLOOKUP(A37,[1]國男雙!$A$2:$F$50,5,0)</f>
        <v>余承泰</v>
      </c>
      <c r="D37" s="60"/>
      <c r="E37" s="882"/>
      <c r="F37" s="970"/>
      <c r="G37" s="414">
        <f>IF([2]國男雙!$M$39=[2]國男雙!$O$39,"",([2]國男雙!$O$39))</f>
        <v>0</v>
      </c>
      <c r="H37" s="413"/>
      <c r="I37" s="62"/>
      <c r="J37" s="62"/>
      <c r="K37" s="62"/>
      <c r="L37" s="38"/>
      <c r="M37" s="420"/>
      <c r="N37" s="426">
        <f>IF([2]國男雙!$M$43=[2]國男雙!$O$43,"",([2]國男雙!$O$43))</f>
        <v>3</v>
      </c>
      <c r="O37" s="939"/>
      <c r="P37" s="882"/>
      <c r="Q37" s="37"/>
      <c r="R37" s="932">
        <v>40</v>
      </c>
      <c r="S37" s="931" t="str">
        <f>VLOOKUP(R37,[1]國男雙!$A$2:$F$50,4,0)</f>
        <v>臺中市東山高中</v>
      </c>
      <c r="T37" s="129" t="str">
        <f>VLOOKUP(R37,[1]國男雙!$A$2:$F$50,5,0)</f>
        <v>施韋得</v>
      </c>
    </row>
    <row r="38" spans="1:20" ht="15.4" customHeight="1" thickBot="1">
      <c r="A38" s="768"/>
      <c r="B38" s="931"/>
      <c r="C38" s="129" t="str">
        <f>VLOOKUP(A37,[1]國男雙!$A$2:$F$50,6,0)</f>
        <v>周昱宏</v>
      </c>
      <c r="D38" s="934" t="s">
        <v>110</v>
      </c>
      <c r="E38" s="415">
        <f>IF([2]國男雙!$M$10=[2]國男雙!$O$10,"",([2]國男雙!$M$10))</f>
        <v>0</v>
      </c>
      <c r="F38" s="411">
        <f>[2]國男雙!$Y$10</f>
        <v>17</v>
      </c>
      <c r="G38" s="63"/>
      <c r="H38" s="63"/>
      <c r="I38" s="62"/>
      <c r="J38" s="62"/>
      <c r="K38" s="62"/>
      <c r="L38" s="38"/>
      <c r="M38" s="59"/>
      <c r="N38" s="65"/>
      <c r="O38" s="421">
        <f>[2]國男雙!$Y$18</f>
        <v>40</v>
      </c>
      <c r="P38" s="425">
        <f>IF([2]國男雙!$M$18=[2]國男雙!$O$18,"",([2]國男雙!$M$18))</f>
        <v>3</v>
      </c>
      <c r="Q38" s="937" t="s">
        <v>121</v>
      </c>
      <c r="R38" s="932"/>
      <c r="S38" s="931"/>
      <c r="T38" s="129" t="str">
        <f>VLOOKUP(R37,[1]國男雙!$A$2:$F$50,6,0)</f>
        <v>莊宗翰</v>
      </c>
    </row>
    <row r="39" spans="1:20" ht="15.4" customHeight="1" thickBot="1">
      <c r="A39" s="768">
        <v>17</v>
      </c>
      <c r="B39" s="931" t="str">
        <f>VLOOKUP(A39,[1]國男雙!$A$2:$F$50,4,0)</f>
        <v>宜蘭縣中華國中</v>
      </c>
      <c r="C39" s="129" t="str">
        <f>VLOOKUP(A39,[1]國男雙!$A$2:$F$50,5,0)</f>
        <v>廖文樺</v>
      </c>
      <c r="D39" s="941"/>
      <c r="E39" s="414">
        <f>IF([2]國男雙!$M$10=[2]國男雙!$O$10,"",([2]國男雙!$O$10))</f>
        <v>3</v>
      </c>
      <c r="F39" s="413"/>
      <c r="G39" s="63"/>
      <c r="H39" s="63"/>
      <c r="I39" s="62"/>
      <c r="J39" s="62"/>
      <c r="K39" s="62"/>
      <c r="L39" s="38"/>
      <c r="M39" s="59"/>
      <c r="N39" s="59"/>
      <c r="O39" s="420"/>
      <c r="P39" s="426">
        <f>IF([2]國男雙!$M$18=[2]國男雙!$O$18,"",([2]國男雙!$O$18))</f>
        <v>1</v>
      </c>
      <c r="Q39" s="946"/>
      <c r="R39" s="932">
        <v>41</v>
      </c>
      <c r="S39" s="931" t="str">
        <f>VLOOKUP(R39,[1]國男雙!$A$2:$F$50,4,0)</f>
        <v>雲林縣揚子高中</v>
      </c>
      <c r="T39" s="129" t="str">
        <f>VLOOKUP(R39,[1]國男雙!$A$2:$F$50,5,0)</f>
        <v>林佑丞</v>
      </c>
    </row>
    <row r="40" spans="1:20" ht="15.4" customHeight="1" thickBot="1">
      <c r="A40" s="768"/>
      <c r="B40" s="931"/>
      <c r="C40" s="129" t="str">
        <f>VLOOKUP(A39,[1]國男雙!$A$2:$F$50,6,0)</f>
        <v>簡卲品</v>
      </c>
      <c r="D40" s="935" t="s">
        <v>129</v>
      </c>
      <c r="E40" s="936"/>
      <c r="F40" s="408">
        <f>IF([2]國男雙!$M$26=[2]國男雙!$O$26,"",([2]國男雙!$M$26))</f>
        <v>3</v>
      </c>
      <c r="G40" s="409"/>
      <c r="H40" s="63"/>
      <c r="I40" s="62"/>
      <c r="J40" s="62"/>
      <c r="K40" s="62"/>
      <c r="L40" s="38"/>
      <c r="M40" s="59"/>
      <c r="N40" s="419"/>
      <c r="O40" s="423">
        <f>IF([2]國男雙!$M$34=[2]國男雙!$O$34,"",([2]國男雙!$M$34))</f>
        <v>0</v>
      </c>
      <c r="P40" s="945" t="s">
        <v>118</v>
      </c>
      <c r="Q40" s="940"/>
      <c r="R40" s="932"/>
      <c r="S40" s="931"/>
      <c r="T40" s="129" t="str">
        <f>VLOOKUP(R39,[1]國男雙!$A$2:$F$50,6,0)</f>
        <v>林合祥</v>
      </c>
    </row>
    <row r="41" spans="1:20" ht="15.4" customHeight="1" thickBot="1">
      <c r="A41" s="768">
        <v>18</v>
      </c>
      <c r="B41" s="931" t="str">
        <f>VLOOKUP(A41,[1]國男雙!$A$2:$F$50,4,0)</f>
        <v>屏東縣內埔國中</v>
      </c>
      <c r="C41" s="129" t="str">
        <f>VLOOKUP(A41,[1]國男雙!$A$2:$F$50,5,0)</f>
        <v>陳品豪</v>
      </c>
      <c r="D41" s="948"/>
      <c r="E41" s="941"/>
      <c r="F41" s="410">
        <f>IF([2]國男雙!$M$26=[2]國男雙!$O$26,"",([2]國男雙!$O$26))</f>
        <v>0</v>
      </c>
      <c r="G41" s="411">
        <f>[2]國男雙!$Y$26</f>
        <v>17</v>
      </c>
      <c r="H41" s="63"/>
      <c r="I41" s="62"/>
      <c r="J41" s="62"/>
      <c r="K41" s="62"/>
      <c r="L41" s="38"/>
      <c r="M41" s="59"/>
      <c r="N41" s="421">
        <f>[2]國男雙!$Y$34</f>
        <v>42</v>
      </c>
      <c r="O41" s="424">
        <f>IF([2]國男雙!$M$34=[2]國男雙!$O$34,"",([2]國男雙!$O$34))</f>
        <v>3</v>
      </c>
      <c r="P41" s="946"/>
      <c r="Q41" s="949"/>
      <c r="R41" s="932">
        <v>42</v>
      </c>
      <c r="S41" s="931" t="str">
        <f>VLOOKUP(R41,[1]國男雙!$A$2:$F$50,4,0)</f>
        <v>高雄市福誠高中</v>
      </c>
      <c r="T41" s="129" t="str">
        <f>VLOOKUP(R41,[1]國男雙!$A$2:$F$50,5,0)</f>
        <v>陳冠元</v>
      </c>
    </row>
    <row r="42" spans="1:20" ht="15.4" customHeight="1" thickBot="1">
      <c r="A42" s="768"/>
      <c r="B42" s="931"/>
      <c r="C42" s="129" t="str">
        <f>VLOOKUP(A41,[1]國男雙!$A$2:$F$50,6,0)</f>
        <v>朱翊揚</v>
      </c>
      <c r="D42" s="37"/>
      <c r="E42" s="37"/>
      <c r="F42" s="950" t="s">
        <v>231</v>
      </c>
      <c r="G42" s="951"/>
      <c r="H42" s="408">
        <f>IF([2]國男雙!$M$46=[2]國男雙!$O$46,"",([2]國男雙!$M$46))</f>
        <v>3</v>
      </c>
      <c r="I42" s="417"/>
      <c r="J42" s="62"/>
      <c r="K42" s="62"/>
      <c r="L42" s="412"/>
      <c r="M42" s="423">
        <f>IF([2]國男雙!$M$48=[2]國男雙!$O$48,"",([2]國男雙!$M$48))</f>
        <v>1</v>
      </c>
      <c r="N42" s="966" t="s">
        <v>232</v>
      </c>
      <c r="O42" s="952"/>
      <c r="P42" s="37"/>
      <c r="Q42" s="37"/>
      <c r="R42" s="932"/>
      <c r="S42" s="931"/>
      <c r="T42" s="129" t="str">
        <f>VLOOKUP(R41,[1]國男雙!$A$2:$F$50,6,0)</f>
        <v>黃弘州</v>
      </c>
    </row>
    <row r="43" spans="1:20" ht="15.4" customHeight="1" thickBot="1">
      <c r="A43" s="768">
        <v>19</v>
      </c>
      <c r="B43" s="931" t="str">
        <f>VLOOKUP(A43,[1]國男雙!$A$2:$F$50,4,0)</f>
        <v>新北市海山高中</v>
      </c>
      <c r="C43" s="129" t="str">
        <f>VLOOKUP(A43,[1]國男雙!$A$2:$F$50,5,0)</f>
        <v>陳泓佑</v>
      </c>
      <c r="D43" s="62"/>
      <c r="E43" s="62"/>
      <c r="F43" s="952"/>
      <c r="G43" s="951"/>
      <c r="H43" s="410">
        <f>IF([2]國男雙!$M$46=[2]國男雙!$O$46,"",([2]國男雙!$O$46))</f>
        <v>2</v>
      </c>
      <c r="I43" s="416">
        <f>[2]國男雙!$Y$46</f>
        <v>13</v>
      </c>
      <c r="J43" s="37"/>
      <c r="K43" s="37"/>
      <c r="L43" s="422">
        <f>[2]國男雙!$Y$48</f>
        <v>45</v>
      </c>
      <c r="M43" s="424">
        <f>IF([2]國男雙!$M$48=[2]國男雙!$O$48,"",([2]國男雙!$O$48))</f>
        <v>3</v>
      </c>
      <c r="N43" s="967"/>
      <c r="O43" s="952"/>
      <c r="P43" s="37"/>
      <c r="Q43" s="37"/>
      <c r="R43" s="932">
        <v>43</v>
      </c>
      <c r="S43" s="931" t="str">
        <f>VLOOKUP(R43,[1]國男雙!$A$2:$F$50,4,0)</f>
        <v>屏東縣中正國中</v>
      </c>
      <c r="T43" s="129" t="str">
        <f>VLOOKUP(R43,[1]國男雙!$A$2:$F$50,5,0)</f>
        <v>陳又維</v>
      </c>
    </row>
    <row r="44" spans="1:20" ht="15.4" customHeight="1" thickBot="1">
      <c r="A44" s="768"/>
      <c r="B44" s="931"/>
      <c r="C44" s="129" t="str">
        <f>VLOOKUP(A43,[1]國男雙!$A$2:$F$50,6,0)</f>
        <v>張睿宸</v>
      </c>
      <c r="D44" s="933" t="s">
        <v>131</v>
      </c>
      <c r="E44" s="934"/>
      <c r="F44" s="415">
        <f>IF([2]國男雙!$M$27=[2]國男雙!$O$27,"",([2]國男雙!$M$27))</f>
        <v>1</v>
      </c>
      <c r="G44" s="411">
        <f>[2]國男雙!$Y$27</f>
        <v>21</v>
      </c>
      <c r="H44" s="37"/>
      <c r="I44" s="37"/>
      <c r="J44" s="37"/>
      <c r="K44" s="37"/>
      <c r="L44" s="38"/>
      <c r="M44" s="37"/>
      <c r="N44" s="421">
        <f>[2]國男雙!$Y$35</f>
        <v>45</v>
      </c>
      <c r="O44" s="425">
        <f>IF([2]國男雙!$M$35=[2]國男雙!$O$35,"",([2]國男雙!$M$35))</f>
        <v>0</v>
      </c>
      <c r="P44" s="937" t="s">
        <v>120</v>
      </c>
      <c r="Q44" s="938"/>
      <c r="R44" s="932"/>
      <c r="S44" s="931"/>
      <c r="T44" s="129" t="str">
        <f>VLOOKUP(R43,[1]國男雙!$A$2:$F$50,6,0)</f>
        <v>黃建能</v>
      </c>
    </row>
    <row r="45" spans="1:20" ht="15.4" customHeight="1" thickBot="1">
      <c r="A45" s="768">
        <v>20</v>
      </c>
      <c r="B45" s="931" t="str">
        <f>VLOOKUP(A45,[1]國男雙!$A$2:$F$50,4,0)</f>
        <v>新北市新莊國中</v>
      </c>
      <c r="C45" s="129" t="str">
        <f>VLOOKUP(A45,[1]國男雙!$A$2:$F$50,5,0)</f>
        <v>楊友銘</v>
      </c>
      <c r="D45" s="935"/>
      <c r="E45" s="936"/>
      <c r="F45" s="414">
        <f>IF([2]國男雙!$M$27=[2]國男雙!$O$27,"",([2]國男雙!$O$27))</f>
        <v>3</v>
      </c>
      <c r="G45" s="413"/>
      <c r="H45" s="37"/>
      <c r="I45" s="37"/>
      <c r="J45" s="37"/>
      <c r="K45" s="37"/>
      <c r="L45" s="38"/>
      <c r="M45" s="37"/>
      <c r="N45" s="420"/>
      <c r="O45" s="426">
        <f>IF([2]國男雙!$M$35=[2]國男雙!$O$35,"",([2]國男雙!$O$35))</f>
        <v>3</v>
      </c>
      <c r="P45" s="939"/>
      <c r="Q45" s="940"/>
      <c r="R45" s="932">
        <v>44</v>
      </c>
      <c r="S45" s="947" t="str">
        <f>VLOOKUP(R45,[1]國男雙!$A$2:$F$50,4,0)</f>
        <v>輪空</v>
      </c>
      <c r="T45" s="129"/>
    </row>
    <row r="46" spans="1:20" ht="15.4" customHeight="1" thickBot="1">
      <c r="A46" s="768"/>
      <c r="B46" s="931"/>
      <c r="C46" s="129" t="str">
        <f>VLOOKUP(A45,[1]國男雙!$A$2:$F$50,6,0)</f>
        <v>黃郁翔</v>
      </c>
      <c r="D46" s="934" t="s">
        <v>111</v>
      </c>
      <c r="E46" s="408">
        <f>IF([2]國男雙!$M$11=[2]國男雙!$O$11,"",([2]國男雙!$M$11))</f>
        <v>2</v>
      </c>
      <c r="F46" s="409"/>
      <c r="G46" s="63"/>
      <c r="H46" s="37"/>
      <c r="I46" s="37"/>
      <c r="J46" s="37"/>
      <c r="K46" s="37"/>
      <c r="L46" s="38"/>
      <c r="M46" s="37"/>
      <c r="N46" s="59"/>
      <c r="O46" s="419"/>
      <c r="P46" s="423">
        <f>IF([2]國男雙!$M$19=[2]國男雙!$O$19,"",([2]國男雙!$M$19))</f>
        <v>0</v>
      </c>
      <c r="Q46" s="942" t="s">
        <v>122</v>
      </c>
      <c r="R46" s="932"/>
      <c r="S46" s="947"/>
      <c r="T46" s="129"/>
    </row>
    <row r="47" spans="1:20" ht="15.4" customHeight="1" thickBot="1">
      <c r="A47" s="768">
        <v>21</v>
      </c>
      <c r="B47" s="931" t="str">
        <f>VLOOKUP(A47,[1]國男雙!$A$2:$F$50,4,0)</f>
        <v>高雄市福誠高中</v>
      </c>
      <c r="C47" s="129" t="str">
        <f>VLOOKUP(A47,[1]國男雙!$A$2:$F$50,5,0)</f>
        <v>陳俊廷</v>
      </c>
      <c r="D47" s="941"/>
      <c r="E47" s="410">
        <f>IF([2]國男雙!$M$11=[2]國男雙!$O$11,"",([2]國男雙!$O$11))</f>
        <v>3</v>
      </c>
      <c r="F47" s="411">
        <f>[2]國男雙!$Y$11</f>
        <v>21</v>
      </c>
      <c r="G47" s="63"/>
      <c r="H47" s="37"/>
      <c r="I47" s="37"/>
      <c r="J47" s="37"/>
      <c r="K47" s="37"/>
      <c r="L47" s="38"/>
      <c r="M47" s="37"/>
      <c r="N47" s="59"/>
      <c r="O47" s="421">
        <f>[2]國男雙!$Y$19</f>
        <v>45</v>
      </c>
      <c r="P47" s="424">
        <f>IF([2]國男雙!$M$19=[2]國男雙!$O$19,"",([2]國男雙!$O$19))</f>
        <v>3</v>
      </c>
      <c r="Q47" s="943"/>
      <c r="R47" s="932">
        <v>45</v>
      </c>
      <c r="S47" s="931" t="str">
        <f>VLOOKUP(R47,[1]國男雙!$A$2:$F$50,4,0)</f>
        <v>臺北市麗山國中</v>
      </c>
      <c r="T47" s="129" t="str">
        <f>VLOOKUP(R47,[1]國男雙!$A$2:$F$50,5,0)</f>
        <v>王建智</v>
      </c>
    </row>
    <row r="48" spans="1:20" ht="15.4" customHeight="1" thickBot="1">
      <c r="A48" s="768"/>
      <c r="B48" s="931"/>
      <c r="C48" s="129" t="str">
        <f>VLOOKUP(A47,[1]國男雙!$A$2:$F$50,6,0)</f>
        <v>莊竣淵</v>
      </c>
      <c r="D48" s="60"/>
      <c r="E48" s="935" t="s">
        <v>136</v>
      </c>
      <c r="F48" s="944"/>
      <c r="G48" s="408">
        <f>IF([2]國男雙!$M$40=[2]國男雙!$O$40,"",([2]國男雙!$M$40))</f>
        <v>3</v>
      </c>
      <c r="H48" s="417"/>
      <c r="I48" s="37"/>
      <c r="J48" s="37"/>
      <c r="K48" s="37"/>
      <c r="L48" s="38"/>
      <c r="M48" s="412"/>
      <c r="N48" s="423">
        <f>IF([2]國男雙!$M$44=[2]國男雙!$O$44,"",([2]國男雙!$M$44))</f>
        <v>3</v>
      </c>
      <c r="O48" s="945" t="s">
        <v>67</v>
      </c>
      <c r="P48" s="968"/>
      <c r="Q48" s="37"/>
      <c r="R48" s="932"/>
      <c r="S48" s="931"/>
      <c r="T48" s="129" t="str">
        <f>VLOOKUP(R47,[1]國男雙!$A$2:$F$50,6,0)</f>
        <v>魏呈庭</v>
      </c>
    </row>
    <row r="49" spans="1:20" ht="15.4" customHeight="1" thickBot="1">
      <c r="A49" s="768">
        <v>22</v>
      </c>
      <c r="B49" s="931" t="str">
        <f>VLOOKUP(A49,[1]國男雙!$A$2:$F$50,4,0)</f>
        <v>桃園縣桃園國中</v>
      </c>
      <c r="C49" s="129" t="str">
        <f>VLOOKUP(A49,[1]國男雙!$A$2:$F$50,5,0)</f>
        <v>何秉璋</v>
      </c>
      <c r="D49" s="60"/>
      <c r="E49" s="968"/>
      <c r="F49" s="944"/>
      <c r="G49" s="410">
        <f>IF([2]國男雙!$M$40=[2]國男雙!$O$40,"",([2]國男雙!$O$40))</f>
        <v>1</v>
      </c>
      <c r="H49" s="416">
        <f>[2]國男雙!$Y$40</f>
        <v>21</v>
      </c>
      <c r="I49" s="37"/>
      <c r="J49" s="37"/>
      <c r="K49" s="37"/>
      <c r="L49" s="38"/>
      <c r="M49" s="422">
        <f>[2]國男雙!$Y$44</f>
        <v>45</v>
      </c>
      <c r="N49" s="424">
        <f>IF([2]國男雙!$M$44=[2]國男雙!$O$44,"",([2]國男雙!$O$44))</f>
        <v>1</v>
      </c>
      <c r="O49" s="939"/>
      <c r="P49" s="968"/>
      <c r="Q49" s="37"/>
      <c r="R49" s="932">
        <v>46</v>
      </c>
      <c r="S49" s="931" t="str">
        <f>VLOOKUP(R49,[1]國男雙!$A$2:$F$50,4,0)</f>
        <v>南投縣南投國中</v>
      </c>
      <c r="T49" s="129" t="str">
        <f>VLOOKUP(R49,[1]國男雙!$A$2:$F$50,5,0)</f>
        <v>杜柏寬</v>
      </c>
    </row>
    <row r="50" spans="1:20" ht="15.4" customHeight="1" thickBot="1">
      <c r="A50" s="768"/>
      <c r="B50" s="931"/>
      <c r="C50" s="129" t="str">
        <f>VLOOKUP(A49,[1]國男雙!$A$2:$F$50,6,0)</f>
        <v>呂宗育</v>
      </c>
      <c r="D50" s="934" t="s">
        <v>113</v>
      </c>
      <c r="E50" s="415">
        <f>IF([2]國男雙!$M$12=[2]國男雙!$O$12,"",([2]國男雙!$M$12))</f>
        <v>3</v>
      </c>
      <c r="F50" s="411">
        <f>[2]國男雙!$Y$12</f>
        <v>22</v>
      </c>
      <c r="G50" s="62"/>
      <c r="H50" s="37"/>
      <c r="I50" s="37"/>
      <c r="J50" s="37"/>
      <c r="K50" s="37"/>
      <c r="L50" s="38"/>
      <c r="M50" s="62"/>
      <c r="N50" s="64"/>
      <c r="O50" s="421">
        <f>[2]國男雙!$Y$20</f>
        <v>47</v>
      </c>
      <c r="P50" s="425">
        <f>IF([2]國男雙!$M$20=[2]國男雙!$O$20,"",([2]國男雙!$M$20))</f>
        <v>0</v>
      </c>
      <c r="Q50" s="937" t="s">
        <v>124</v>
      </c>
      <c r="R50" s="932"/>
      <c r="S50" s="931"/>
      <c r="T50" s="129" t="str">
        <f>VLOOKUP(R49,[1]國男雙!$A$2:$F$50,6,0)</f>
        <v>林宥廷</v>
      </c>
    </row>
    <row r="51" spans="1:20" ht="15.4" customHeight="1" thickBot="1">
      <c r="A51" s="768">
        <v>23</v>
      </c>
      <c r="B51" s="931" t="str">
        <f>VLOOKUP(A51,[1]國男雙!$A$2:$F$50,4,0)</f>
        <v>雲林縣大埤國中</v>
      </c>
      <c r="C51" s="129" t="str">
        <f>VLOOKUP(A51,[1]國男雙!$A$2:$F$50,5,0)</f>
        <v>沈瑞騰</v>
      </c>
      <c r="D51" s="941"/>
      <c r="E51" s="414">
        <f>IF([2]國男雙!$M$12=[2]國男雙!$O$12,"",([2]國男雙!$O$12))</f>
        <v>0</v>
      </c>
      <c r="F51" s="413"/>
      <c r="G51" s="62"/>
      <c r="H51" s="37"/>
      <c r="I51" s="37"/>
      <c r="J51" s="37"/>
      <c r="K51" s="37"/>
      <c r="L51" s="38"/>
      <c r="M51" s="62"/>
      <c r="N51" s="62"/>
      <c r="O51" s="420"/>
      <c r="P51" s="426">
        <f>IF([2]國男雙!$M$20=[2]國男雙!$O$20,"",([2]國男雙!$O$20))</f>
        <v>3</v>
      </c>
      <c r="Q51" s="946"/>
      <c r="R51" s="932">
        <v>47</v>
      </c>
      <c r="S51" s="931" t="str">
        <f>VLOOKUP(R51,[1]國男雙!$A$2:$F$50,4,0)</f>
        <v>宜蘭縣中華國中</v>
      </c>
      <c r="T51" s="129" t="str">
        <f>VLOOKUP(R51,[1]國男雙!$A$2:$F$50,5,0)</f>
        <v>賴彥騰</v>
      </c>
    </row>
    <row r="52" spans="1:20" ht="15.4" customHeight="1" thickBot="1">
      <c r="A52" s="768"/>
      <c r="B52" s="931"/>
      <c r="C52" s="129" t="str">
        <f>VLOOKUP(A51,[1]國男雙!$A$2:$F$50,6,0)</f>
        <v>許育銓</v>
      </c>
      <c r="D52" s="935" t="s">
        <v>133</v>
      </c>
      <c r="E52" s="936"/>
      <c r="F52" s="408">
        <f>IF([2]國男雙!$M$28=[2]國男雙!$O$28,"",([2]國男雙!$M$28))</f>
        <v>2</v>
      </c>
      <c r="G52" s="417"/>
      <c r="H52" s="37"/>
      <c r="I52" s="37"/>
      <c r="J52" s="37"/>
      <c r="K52" s="37"/>
      <c r="L52" s="38"/>
      <c r="M52" s="62"/>
      <c r="N52" s="412"/>
      <c r="O52" s="423">
        <f>IF([2]國男雙!$M$36=[2]國男雙!$O$36,"",([2]國男雙!$M$36))</f>
        <v>3</v>
      </c>
      <c r="P52" s="945" t="s">
        <v>123</v>
      </c>
      <c r="Q52" s="940"/>
      <c r="R52" s="932"/>
      <c r="S52" s="931"/>
      <c r="T52" s="129" t="str">
        <f>VLOOKUP(R51,[1]國男雙!$A$2:$F$50,6,0)</f>
        <v>羅國任</v>
      </c>
    </row>
    <row r="53" spans="1:20" ht="15.4" customHeight="1" thickBot="1">
      <c r="A53" s="768">
        <v>24</v>
      </c>
      <c r="B53" s="931" t="str">
        <f>VLOOKUP(A53,[1]國男雙!$A$2:$F$50,4,0)</f>
        <v>臺南市白河國中</v>
      </c>
      <c r="C53" s="129" t="str">
        <f>VLOOKUP(A53,[1]國男雙!$A$2:$F$50,5,0)</f>
        <v>葉展嘉</v>
      </c>
      <c r="D53" s="948"/>
      <c r="E53" s="941"/>
      <c r="F53" s="410">
        <f>IF([2]國男雙!$M$28=[2]國男雙!$O$28,"",([2]國男雙!$O$28))</f>
        <v>3</v>
      </c>
      <c r="G53" s="416">
        <f>[2]國男雙!$Y$28</f>
        <v>24</v>
      </c>
      <c r="H53" s="37"/>
      <c r="I53" s="37"/>
      <c r="J53" s="37"/>
      <c r="K53" s="37"/>
      <c r="L53" s="38"/>
      <c r="M53" s="62"/>
      <c r="N53" s="422">
        <f>[2]國男雙!$Y$36</f>
        <v>47</v>
      </c>
      <c r="O53" s="424">
        <f>IF([2]國男雙!$M$36=[2]國男雙!$O$36,"",([2]國男雙!$O$36))</f>
        <v>0</v>
      </c>
      <c r="P53" s="946"/>
      <c r="Q53" s="949"/>
      <c r="R53" s="932">
        <v>48</v>
      </c>
      <c r="S53" s="931" t="str">
        <f>VLOOKUP(R53,[1]國男雙!$A$2:$F$50,4,0)</f>
        <v>嘉義縣大林國中</v>
      </c>
      <c r="T53" s="129" t="str">
        <f>VLOOKUP(R53,[1]國男雙!$A$2:$F$50,5,0)</f>
        <v>陳先宏</v>
      </c>
    </row>
    <row r="54" spans="1:20" ht="15.4" customHeight="1">
      <c r="A54" s="768"/>
      <c r="B54" s="931"/>
      <c r="C54" s="129" t="str">
        <f>VLOOKUP(A53,[1]國男雙!$A$2:$F$50,6,0)</f>
        <v>徐義閎</v>
      </c>
      <c r="F54" s="431">
        <f>A53</f>
        <v>24</v>
      </c>
      <c r="M54" s="56"/>
      <c r="O54" s="431">
        <f>R53</f>
        <v>48</v>
      </c>
      <c r="R54" s="932"/>
      <c r="S54" s="931"/>
      <c r="T54" s="129" t="str">
        <f>VLOOKUP(R53,[1]國男雙!$A$2:$F$50,6,0)</f>
        <v>謝金達</v>
      </c>
    </row>
  </sheetData>
  <mergeCells count="149">
    <mergeCell ref="A1:T4"/>
    <mergeCell ref="A5:T6"/>
    <mergeCell ref="E24:F25"/>
    <mergeCell ref="O24:P25"/>
    <mergeCell ref="O36:P37"/>
    <mergeCell ref="S53:S54"/>
    <mergeCell ref="D46:D47"/>
    <mergeCell ref="Q46:Q47"/>
    <mergeCell ref="A47:A48"/>
    <mergeCell ref="B47:B48"/>
    <mergeCell ref="E36:F37"/>
    <mergeCell ref="S35:S36"/>
    <mergeCell ref="A37:A38"/>
    <mergeCell ref="B37:B38"/>
    <mergeCell ref="R37:R38"/>
    <mergeCell ref="R49:R50"/>
    <mergeCell ref="S49:S50"/>
    <mergeCell ref="D50:D51"/>
    <mergeCell ref="Q50:Q51"/>
    <mergeCell ref="D44:E45"/>
    <mergeCell ref="S45:S46"/>
    <mergeCell ref="P52:Q53"/>
    <mergeCell ref="A53:A54"/>
    <mergeCell ref="B53:B54"/>
    <mergeCell ref="S41:S42"/>
    <mergeCell ref="F42:G43"/>
    <mergeCell ref="N42:O43"/>
    <mergeCell ref="A43:A44"/>
    <mergeCell ref="B43:B44"/>
    <mergeCell ref="R43:R44"/>
    <mergeCell ref="S43:S44"/>
    <mergeCell ref="R47:R48"/>
    <mergeCell ref="A51:A52"/>
    <mergeCell ref="B51:B52"/>
    <mergeCell ref="R51:R52"/>
    <mergeCell ref="S51:S52"/>
    <mergeCell ref="S47:S48"/>
    <mergeCell ref="E48:F49"/>
    <mergeCell ref="O48:P49"/>
    <mergeCell ref="A49:A50"/>
    <mergeCell ref="B49:B50"/>
    <mergeCell ref="G30:H31"/>
    <mergeCell ref="M30:N31"/>
    <mergeCell ref="A31:A32"/>
    <mergeCell ref="B31:B32"/>
    <mergeCell ref="R31:R32"/>
    <mergeCell ref="R53:R54"/>
    <mergeCell ref="D52:E53"/>
    <mergeCell ref="P44:Q45"/>
    <mergeCell ref="A45:A46"/>
    <mergeCell ref="B45:B46"/>
    <mergeCell ref="R45:R46"/>
    <mergeCell ref="R41:R42"/>
    <mergeCell ref="S31:S32"/>
    <mergeCell ref="D32:E33"/>
    <mergeCell ref="L32:L33"/>
    <mergeCell ref="S37:S38"/>
    <mergeCell ref="D38:D39"/>
    <mergeCell ref="Q38:Q39"/>
    <mergeCell ref="A39:A40"/>
    <mergeCell ref="P32:Q33"/>
    <mergeCell ref="A33:A34"/>
    <mergeCell ref="B33:B34"/>
    <mergeCell ref="R33:R34"/>
    <mergeCell ref="S33:S34"/>
    <mergeCell ref="D34:D35"/>
    <mergeCell ref="R39:R40"/>
    <mergeCell ref="S39:S40"/>
    <mergeCell ref="D40:E41"/>
    <mergeCell ref="P40:Q41"/>
    <mergeCell ref="A41:A42"/>
    <mergeCell ref="B41:B42"/>
    <mergeCell ref="Q34:Q35"/>
    <mergeCell ref="A35:A36"/>
    <mergeCell ref="B35:B36"/>
    <mergeCell ref="R35:R36"/>
    <mergeCell ref="B39:B40"/>
    <mergeCell ref="R23:R24"/>
    <mergeCell ref="S23:S24"/>
    <mergeCell ref="D26:D27"/>
    <mergeCell ref="Q26:Q27"/>
    <mergeCell ref="J30:J31"/>
    <mergeCell ref="K30:K31"/>
    <mergeCell ref="K32:K33"/>
    <mergeCell ref="A23:A24"/>
    <mergeCell ref="B23:B24"/>
    <mergeCell ref="A25:A26"/>
    <mergeCell ref="B25:B26"/>
    <mergeCell ref="J28:J29"/>
    <mergeCell ref="R25:R26"/>
    <mergeCell ref="S25:S26"/>
    <mergeCell ref="A27:A28"/>
    <mergeCell ref="B27:B28"/>
    <mergeCell ref="R27:R28"/>
    <mergeCell ref="S27:S28"/>
    <mergeCell ref="D28:E29"/>
    <mergeCell ref="P28:Q29"/>
    <mergeCell ref="A29:A30"/>
    <mergeCell ref="B29:B30"/>
    <mergeCell ref="R29:R30"/>
    <mergeCell ref="S29:S30"/>
    <mergeCell ref="A15:A16"/>
    <mergeCell ref="B15:B16"/>
    <mergeCell ref="R15:R16"/>
    <mergeCell ref="S15:S16"/>
    <mergeCell ref="D16:E17"/>
    <mergeCell ref="P16:Q17"/>
    <mergeCell ref="A17:A18"/>
    <mergeCell ref="B17:B18"/>
    <mergeCell ref="R17:R18"/>
    <mergeCell ref="S17:S18"/>
    <mergeCell ref="F18:G19"/>
    <mergeCell ref="N18:O19"/>
    <mergeCell ref="A19:A20"/>
    <mergeCell ref="B19:B20"/>
    <mergeCell ref="R19:R20"/>
    <mergeCell ref="S19:S20"/>
    <mergeCell ref="D20:E21"/>
    <mergeCell ref="P20:Q21"/>
    <mergeCell ref="A21:A22"/>
    <mergeCell ref="B21:B22"/>
    <mergeCell ref="R21:R22"/>
    <mergeCell ref="S21:S22"/>
    <mergeCell ref="D22:D23"/>
    <mergeCell ref="Q22:Q23"/>
    <mergeCell ref="A7:A8"/>
    <mergeCell ref="B7:B8"/>
    <mergeCell ref="R7:R8"/>
    <mergeCell ref="S7:S8"/>
    <mergeCell ref="D8:E9"/>
    <mergeCell ref="P8:Q9"/>
    <mergeCell ref="A9:A10"/>
    <mergeCell ref="B9:B10"/>
    <mergeCell ref="R9:R10"/>
    <mergeCell ref="S9:S10"/>
    <mergeCell ref="D10:D11"/>
    <mergeCell ref="Q10:Q11"/>
    <mergeCell ref="A11:A12"/>
    <mergeCell ref="B11:B12"/>
    <mergeCell ref="R11:R12"/>
    <mergeCell ref="S11:S12"/>
    <mergeCell ref="E12:F13"/>
    <mergeCell ref="O12:P13"/>
    <mergeCell ref="A13:A14"/>
    <mergeCell ref="B13:B14"/>
    <mergeCell ref="R13:R14"/>
    <mergeCell ref="S13:S14"/>
    <mergeCell ref="D14:D15"/>
    <mergeCell ref="Q14:Q15"/>
  </mergeCells>
  <phoneticPr fontId="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T49"/>
  <sheetViews>
    <sheetView showGridLines="0" topLeftCell="A10" workbookViewId="0">
      <selection activeCell="B18" sqref="B18:B19"/>
    </sheetView>
  </sheetViews>
  <sheetFormatPr defaultRowHeight="19.5"/>
  <cols>
    <col min="1" max="1" width="3.75" style="57" customWidth="1"/>
    <col min="2" max="2" width="14.625" style="178" customWidth="1"/>
    <col min="3" max="3" width="7.625" style="32" customWidth="1"/>
    <col min="4" max="4" width="4.625" style="33" customWidth="1"/>
    <col min="5" max="16" width="3.125" style="33" customWidth="1"/>
    <col min="17" max="17" width="4.625" style="33" customWidth="1"/>
    <col min="18" max="18" width="3.75" style="57" customWidth="1"/>
    <col min="19" max="19" width="14.625" style="178" customWidth="1"/>
    <col min="20" max="20" width="7.625" style="32" customWidth="1"/>
  </cols>
  <sheetData>
    <row r="1" spans="1:20" ht="15" customHeight="1">
      <c r="A1" s="971" t="s">
        <v>73</v>
      </c>
      <c r="B1" s="971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771"/>
      <c r="O1" s="771"/>
      <c r="P1" s="771"/>
      <c r="Q1" s="771"/>
      <c r="R1" s="771"/>
      <c r="S1" s="771"/>
      <c r="T1" s="771"/>
    </row>
    <row r="2" spans="1:20" ht="15" customHeight="1">
      <c r="A2" s="972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771"/>
      <c r="O2" s="771"/>
      <c r="P2" s="771"/>
      <c r="Q2" s="771"/>
      <c r="R2" s="771"/>
      <c r="S2" s="771"/>
      <c r="T2" s="771"/>
    </row>
    <row r="3" spans="1:20" ht="15" customHeight="1">
      <c r="A3" s="973" t="s">
        <v>153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771"/>
      <c r="O3" s="771"/>
      <c r="P3" s="771"/>
      <c r="Q3" s="771"/>
      <c r="R3" s="771"/>
      <c r="S3" s="771"/>
      <c r="T3" s="771"/>
    </row>
    <row r="4" spans="1:20" ht="16.149999999999999" customHeight="1">
      <c r="A4" s="973"/>
      <c r="B4" s="973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771"/>
      <c r="O4" s="771"/>
      <c r="P4" s="771"/>
      <c r="Q4" s="771"/>
      <c r="R4" s="771"/>
      <c r="S4" s="771"/>
      <c r="T4" s="771"/>
    </row>
    <row r="5" spans="1:20" ht="16.149999999999999" customHeight="1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38"/>
      <c r="O5" s="38"/>
      <c r="P5" s="38"/>
      <c r="Q5" s="38"/>
      <c r="R5" s="30"/>
      <c r="S5" s="175"/>
      <c r="T5" s="30"/>
    </row>
    <row r="6" spans="1:20" ht="16.149999999999999" customHeight="1" thickBot="1">
      <c r="A6" s="974">
        <v>1</v>
      </c>
      <c r="B6" s="764" t="str">
        <f>VLOOKUP(A6,[1]國女雙!$A$2:$F$46,4,0)</f>
        <v>新北市淡江高中</v>
      </c>
      <c r="C6" s="161" t="str">
        <f>VLOOKUP(A6,[1]國女雙!$A$2:$F$46,5,0)</f>
        <v>梁榆婕</v>
      </c>
      <c r="D6" s="211"/>
      <c r="E6" s="212"/>
      <c r="F6" s="213">
        <f>A6</f>
        <v>1</v>
      </c>
      <c r="G6" s="205"/>
      <c r="H6" s="205"/>
      <c r="I6" s="205"/>
      <c r="J6" s="205"/>
      <c r="K6" s="205"/>
      <c r="L6" s="205"/>
      <c r="M6" s="205"/>
      <c r="N6" s="205"/>
      <c r="O6" s="237">
        <f>R6</f>
        <v>23</v>
      </c>
      <c r="P6" s="205"/>
      <c r="Q6" s="205"/>
      <c r="R6" s="974">
        <v>23</v>
      </c>
      <c r="S6" s="764" t="str">
        <f>VLOOKUP(R6,[1]國女雙!$A$2:$F$46,4,0)</f>
        <v>臺中市光復國中小</v>
      </c>
      <c r="T6" s="161" t="str">
        <f>VLOOKUP(R6,[1]國女雙!$A$2:$F$46,5,0)</f>
        <v>李汶璇</v>
      </c>
    </row>
    <row r="7" spans="1:20" ht="16.149999999999999" customHeight="1" thickBot="1">
      <c r="A7" s="974"/>
      <c r="B7" s="764"/>
      <c r="C7" s="161" t="str">
        <f>VLOOKUP(A6,[1]國女雙!$A$2:$F$46,6,0)</f>
        <v>吳憶樺</v>
      </c>
      <c r="D7" s="887" t="s">
        <v>384</v>
      </c>
      <c r="E7" s="888"/>
      <c r="F7" s="214">
        <f>IF([2]國女雙!$M$17=[2]國女雙!$O$17,"",([2]國女雙!$M$17))</f>
        <v>3</v>
      </c>
      <c r="G7" s="389">
        <f>[2]國女雙!$Y$17</f>
        <v>1</v>
      </c>
      <c r="H7" s="215"/>
      <c r="I7" s="215"/>
      <c r="J7" s="215"/>
      <c r="K7" s="215"/>
      <c r="L7" s="224"/>
      <c r="M7" s="224"/>
      <c r="N7" s="390">
        <f>[2]國女雙!$Y$25</f>
        <v>23</v>
      </c>
      <c r="O7" s="238">
        <f>IF([2]國女雙!$M$25=[2]國女雙!$O$25,"",([2]國女雙!$M$25))</f>
        <v>3</v>
      </c>
      <c r="P7" s="975" t="s">
        <v>398</v>
      </c>
      <c r="Q7" s="976"/>
      <c r="R7" s="974"/>
      <c r="S7" s="764"/>
      <c r="T7" s="161" t="str">
        <f>VLOOKUP(R6,[1]國女雙!$A$2:$F$46,6,0)</f>
        <v>林姿妤</v>
      </c>
    </row>
    <row r="8" spans="1:20" ht="16.149999999999999" customHeight="1" thickBot="1">
      <c r="A8" s="974">
        <v>2</v>
      </c>
      <c r="B8" s="764" t="str">
        <f>VLOOKUP(A8,[1]國女雙!$A$2:$F$46,4,0)</f>
        <v>彰化縣福興國中</v>
      </c>
      <c r="C8" s="161" t="str">
        <f>VLOOKUP(A8,[1]國女雙!$A$2:$F$46,5,0)</f>
        <v>陳函愉</v>
      </c>
      <c r="D8" s="889"/>
      <c r="E8" s="890"/>
      <c r="F8" s="216">
        <f>IF([2]國女雙!$M$17=[2]國女雙!$O$17,"",([2]國女雙!$O$17))</f>
        <v>1</v>
      </c>
      <c r="G8" s="215"/>
      <c r="H8" s="215"/>
      <c r="I8" s="215"/>
      <c r="J8" s="215"/>
      <c r="K8" s="215"/>
      <c r="L8" s="224"/>
      <c r="M8" s="224"/>
      <c r="N8" s="224"/>
      <c r="O8" s="239">
        <f>IF([2]國女雙!$M$25=[2]國女雙!$O$25,"",([2]國女雙!$O$25))</f>
        <v>1</v>
      </c>
      <c r="P8" s="977"/>
      <c r="Q8" s="978"/>
      <c r="R8" s="974">
        <v>24</v>
      </c>
      <c r="S8" s="764" t="str">
        <f>VLOOKUP(R8,[1]國女雙!$A$2:$F$46,4,0)</f>
        <v>桃園縣中壢國中</v>
      </c>
      <c r="T8" s="161" t="str">
        <f>VLOOKUP(R8,[1]國女雙!$A$2:$F$46,5,0)</f>
        <v>羅巧臻</v>
      </c>
    </row>
    <row r="9" spans="1:20" ht="16.149999999999999" customHeight="1" thickBot="1">
      <c r="A9" s="974"/>
      <c r="B9" s="764"/>
      <c r="C9" s="161" t="str">
        <f>VLOOKUP(A8,[1]國女雙!$A$2:$F$46,6,0)</f>
        <v>何宜芳</v>
      </c>
      <c r="D9" s="888" t="s">
        <v>380</v>
      </c>
      <c r="E9" s="217">
        <f>IF([2]國女雙!$M$5=[2]國女雙!$O$5,"",([2]國女雙!$M$5))</f>
        <v>0</v>
      </c>
      <c r="F9" s="218">
        <f>[2]國女雙!$Y$5</f>
        <v>3</v>
      </c>
      <c r="G9" s="215"/>
      <c r="H9" s="215"/>
      <c r="I9" s="215"/>
      <c r="J9" s="215"/>
      <c r="K9" s="215"/>
      <c r="L9" s="224"/>
      <c r="M9" s="224"/>
      <c r="N9" s="224"/>
      <c r="O9" s="240">
        <f>[2]國女雙!$Y$11</f>
        <v>24</v>
      </c>
      <c r="P9" s="241">
        <f>IF([2]國女雙!$M$11=[2]國女雙!$O$11,"",([2]國女雙!$M$11))</f>
        <v>3</v>
      </c>
      <c r="Q9" s="975" t="s">
        <v>397</v>
      </c>
      <c r="R9" s="974"/>
      <c r="S9" s="764"/>
      <c r="T9" s="161" t="str">
        <f>VLOOKUP(R8,[1]國女雙!$A$2:$F$46,6,0)</f>
        <v>孫禧世</v>
      </c>
    </row>
    <row r="10" spans="1:20" ht="16.149999999999999" customHeight="1" thickBot="1">
      <c r="A10" s="974">
        <v>3</v>
      </c>
      <c r="B10" s="764" t="str">
        <f>VLOOKUP(A10,[1]國女雙!$A$2:$F$46,4,0)</f>
        <v>臺北市麗山國中</v>
      </c>
      <c r="C10" s="161" t="str">
        <f>VLOOKUP(A10,[1]國女雙!$A$2:$F$46,5,0)</f>
        <v>魏  彤</v>
      </c>
      <c r="D10" s="891"/>
      <c r="E10" s="214">
        <f>IF([2]國女雙!$M$5=[2]國女雙!$O$5,"",([2]國女雙!$O$5))</f>
        <v>3</v>
      </c>
      <c r="F10" s="890" t="s">
        <v>62</v>
      </c>
      <c r="G10" s="214">
        <f>IF([2]國女雙!$M$33=[2]國女雙!$O$33,"",([2]國女雙!$M$33))</f>
        <v>3</v>
      </c>
      <c r="H10" s="389">
        <f>[2]國女雙!$Y$33</f>
        <v>1</v>
      </c>
      <c r="I10" s="215"/>
      <c r="J10" s="215"/>
      <c r="K10" s="215"/>
      <c r="L10" s="224"/>
      <c r="M10" s="390">
        <f>[2]國女雙!$Y$37</f>
        <v>23</v>
      </c>
      <c r="N10" s="238">
        <f>IF([2]國女雙!$M$37=[2]國女雙!$O$37,"",([2]國女雙!$M$37))</f>
        <v>3</v>
      </c>
      <c r="O10" s="981">
        <v>33</v>
      </c>
      <c r="P10" s="238">
        <f>IF([2]國女雙!$M$11=[2]國女雙!$O$11,"",([2]國女雙!$O$11))</f>
        <v>0</v>
      </c>
      <c r="Q10" s="979"/>
      <c r="R10" s="974">
        <v>25</v>
      </c>
      <c r="S10" s="764" t="str">
        <f>VLOOKUP(R10,[1]國女雙!$A$2:$F$46,4,0)</f>
        <v>彰化縣福興國中</v>
      </c>
      <c r="T10" s="161" t="str">
        <f>VLOOKUP(R10,[1]國女雙!$A$2:$F$46,5,0)</f>
        <v>何紋萱</v>
      </c>
    </row>
    <row r="11" spans="1:20" ht="16.149999999999999" customHeight="1">
      <c r="A11" s="974"/>
      <c r="B11" s="764"/>
      <c r="C11" s="161" t="str">
        <f>VLOOKUP(A10,[1]國女雙!$A$2:$F$46,6,0)</f>
        <v>徐穎馨</v>
      </c>
      <c r="D11" s="219"/>
      <c r="E11" s="215"/>
      <c r="F11" s="980"/>
      <c r="G11" s="216">
        <f>IF([2]國女雙!$M$33=[2]國女雙!$O$33,"",([2]國女雙!$O$33))</f>
        <v>0</v>
      </c>
      <c r="H11" s="215"/>
      <c r="I11" s="215"/>
      <c r="J11" s="215"/>
      <c r="K11" s="215"/>
      <c r="L11" s="224"/>
      <c r="M11" s="224"/>
      <c r="N11" s="239">
        <f>IF([2]國女雙!$M$37=[2]國女雙!$O$37,"",([2]國女雙!$O$37))</f>
        <v>0</v>
      </c>
      <c r="O11" s="982"/>
      <c r="P11" s="465"/>
      <c r="Q11" s="224"/>
      <c r="R11" s="974"/>
      <c r="S11" s="764"/>
      <c r="T11" s="161" t="str">
        <f>VLOOKUP(R10,[1]國女雙!$A$2:$F$46,6,0)</f>
        <v>唐妮均</v>
      </c>
    </row>
    <row r="12" spans="1:20" ht="16.149999999999999" customHeight="1" thickBot="1">
      <c r="A12" s="974">
        <v>4</v>
      </c>
      <c r="B12" s="764" t="str">
        <f>VLOOKUP(A12,[1]國女雙!$A$2:$F$46,4,0)</f>
        <v>屏東縣明正國中</v>
      </c>
      <c r="C12" s="161" t="str">
        <f>VLOOKUP(A12,[1]國女雙!$A$2:$F$46,5,0)</f>
        <v>蔡心瑜</v>
      </c>
      <c r="D12" s="220"/>
      <c r="E12" s="219"/>
      <c r="F12" s="221">
        <f>A12</f>
        <v>4</v>
      </c>
      <c r="G12" s="222"/>
      <c r="H12" s="215"/>
      <c r="I12" s="215"/>
      <c r="J12" s="215"/>
      <c r="K12" s="215"/>
      <c r="L12" s="224"/>
      <c r="M12" s="224"/>
      <c r="N12" s="230"/>
      <c r="O12" s="242">
        <f>R12</f>
        <v>26</v>
      </c>
      <c r="P12" s="224"/>
      <c r="Q12" s="224"/>
      <c r="R12" s="974">
        <v>26</v>
      </c>
      <c r="S12" s="764" t="str">
        <f>VLOOKUP(R12,[1]國女雙!$A$2:$F$46,4,0)</f>
        <v>高雄市林園高中</v>
      </c>
      <c r="T12" s="161" t="str">
        <f>VLOOKUP(R12,[1]國女雙!$A$2:$F$46,5,0)</f>
        <v>游舒丞</v>
      </c>
    </row>
    <row r="13" spans="1:20" ht="16.149999999999999" customHeight="1" thickBot="1">
      <c r="A13" s="974"/>
      <c r="B13" s="764"/>
      <c r="C13" s="161" t="str">
        <f>VLOOKUP(A12,[1]國女雙!$A$2:$F$46,6,0)</f>
        <v>邱郁庭</v>
      </c>
      <c r="D13" s="887" t="s">
        <v>379</v>
      </c>
      <c r="E13" s="888"/>
      <c r="F13" s="217">
        <f>IF([2]國女雙!$M$18=[2]國女雙!$O$18,"",([2]國女雙!$M$18))</f>
        <v>0</v>
      </c>
      <c r="G13" s="223"/>
      <c r="H13" s="215"/>
      <c r="I13" s="215"/>
      <c r="J13" s="215"/>
      <c r="K13" s="215"/>
      <c r="L13" s="224"/>
      <c r="M13" s="224"/>
      <c r="N13" s="230"/>
      <c r="O13" s="241">
        <f>IF([2]國女雙!$M$26=[2]國女雙!$O$26,"",([2]國女雙!$M$26))</f>
        <v>3</v>
      </c>
      <c r="P13" s="975" t="s">
        <v>399</v>
      </c>
      <c r="Q13" s="976"/>
      <c r="R13" s="974"/>
      <c r="S13" s="764"/>
      <c r="T13" s="161" t="str">
        <f>VLOOKUP(R12,[1]國女雙!$A$2:$F$46,6,0)</f>
        <v>田曉雯</v>
      </c>
    </row>
    <row r="14" spans="1:20" ht="16.149999999999999" customHeight="1" thickBot="1">
      <c r="A14" s="974">
        <v>5</v>
      </c>
      <c r="B14" s="764" t="str">
        <f>VLOOKUP(A14,[1]國女雙!$A$2:$F$46,4,0)</f>
        <v>新竹市香山高中</v>
      </c>
      <c r="C14" s="161" t="str">
        <f>VLOOKUP(A14,[1]國女雙!$A$2:$F$46,5,0)</f>
        <v>陳語綺</v>
      </c>
      <c r="D14" s="900"/>
      <c r="E14" s="891"/>
      <c r="F14" s="214">
        <f>IF([2]國女雙!$M$18=[2]國女雙!$O$18,"",([2]國女雙!$O$18))</f>
        <v>3</v>
      </c>
      <c r="G14" s="221">
        <f>[2]國女雙!$Y$18</f>
        <v>5</v>
      </c>
      <c r="H14" s="215"/>
      <c r="I14" s="215"/>
      <c r="J14" s="215"/>
      <c r="K14" s="215"/>
      <c r="L14" s="224"/>
      <c r="M14" s="224"/>
      <c r="N14" s="242">
        <f>[2]國女雙!$Y$26</f>
        <v>26</v>
      </c>
      <c r="O14" s="238">
        <f>IF([2]國女雙!$M$26=[2]國女雙!$O$26,"",([2]國女雙!$O$26))</f>
        <v>0</v>
      </c>
      <c r="P14" s="979"/>
      <c r="Q14" s="983"/>
      <c r="R14" s="974">
        <v>27</v>
      </c>
      <c r="S14" s="764" t="str">
        <f>VLOOKUP(R14,[1]國女雙!$A$2:$F$46,4,0)</f>
        <v>臺東縣新生國中</v>
      </c>
      <c r="T14" s="161" t="str">
        <f>VLOOKUP(R14,[1]國女雙!$A$2:$F$46,5,0)</f>
        <v>郭姿伶</v>
      </c>
    </row>
    <row r="15" spans="1:20" ht="16.149999999999999" customHeight="1" thickBot="1">
      <c r="A15" s="974"/>
      <c r="B15" s="764"/>
      <c r="C15" s="161" t="str">
        <f>VLOOKUP(A14,[1]國女雙!$A$2:$F$46,6,0)</f>
        <v>韓佳甄</v>
      </c>
      <c r="D15" s="224"/>
      <c r="E15" s="224"/>
      <c r="F15" s="889" t="s">
        <v>385</v>
      </c>
      <c r="G15" s="987"/>
      <c r="H15" s="214">
        <f>IF([2]國女雙!$M$41=[2]國女雙!$O$41,"",([2]國女雙!$M$41))</f>
        <v>1</v>
      </c>
      <c r="I15" s="984">
        <f>[2]國女雙!$Y$41</f>
        <v>11</v>
      </c>
      <c r="J15" s="985"/>
      <c r="K15" s="986">
        <f>[2]國女雙!$Y$43</f>
        <v>30</v>
      </c>
      <c r="L15" s="985"/>
      <c r="M15" s="238">
        <f>IF([2]國女雙!$M$43=[2]國女雙!$O$43,"",([2]國女雙!$M$43))</f>
        <v>1</v>
      </c>
      <c r="N15" s="977" t="s">
        <v>400</v>
      </c>
      <c r="O15" s="988"/>
      <c r="P15" s="224"/>
      <c r="Q15" s="224"/>
      <c r="R15" s="974"/>
      <c r="S15" s="764"/>
      <c r="T15" s="161" t="str">
        <f>VLOOKUP(R14,[1]國女雙!$A$2:$F$46,6,0)</f>
        <v>高至柔</v>
      </c>
    </row>
    <row r="16" spans="1:20" ht="16.149999999999999" customHeight="1" thickBot="1">
      <c r="A16" s="974">
        <v>6</v>
      </c>
      <c r="B16" s="764" t="str">
        <f>VLOOKUP(A16,[1]國女雙!$A$2:$F$46,4,0)</f>
        <v>彰化縣和美高中</v>
      </c>
      <c r="C16" s="161" t="str">
        <f>VLOOKUP(A16,[1]國女雙!$A$2:$F$46,5,0)</f>
        <v>陳  薇</v>
      </c>
      <c r="D16" s="220"/>
      <c r="E16" s="219"/>
      <c r="F16" s="988"/>
      <c r="G16" s="987"/>
      <c r="H16" s="216">
        <f>IF([2]國女雙!$M$41=[2]國女雙!$O$41,"",([2]國女雙!$O$41))</f>
        <v>3</v>
      </c>
      <c r="I16" s="225"/>
      <c r="J16" s="225"/>
      <c r="K16" s="225"/>
      <c r="L16" s="224"/>
      <c r="M16" s="239">
        <f>IF([2]國女雙!$M$43=[2]國女雙!$O$43,"",([2]國女雙!$O$43))</f>
        <v>3</v>
      </c>
      <c r="N16" s="989"/>
      <c r="O16" s="988"/>
      <c r="P16" s="224"/>
      <c r="Q16" s="224"/>
      <c r="R16" s="974">
        <v>28</v>
      </c>
      <c r="S16" s="764" t="str">
        <f>VLOOKUP(R16,[1]國女雙!$A$2:$F$46,4,0)</f>
        <v>苗栗縣維真國中</v>
      </c>
      <c r="T16" s="161" t="str">
        <f>VLOOKUP(R16,[1]國女雙!$A$2:$F$46,5,0)</f>
        <v>盧奐妤</v>
      </c>
    </row>
    <row r="17" spans="1:20" ht="16.149999999999999" customHeight="1" thickBot="1">
      <c r="A17" s="974"/>
      <c r="B17" s="764"/>
      <c r="C17" s="161" t="str">
        <f>VLOOKUP(A16,[1]國女雙!$A$2:$F$46,6,0)</f>
        <v>洪子芹</v>
      </c>
      <c r="D17" s="887" t="s">
        <v>381</v>
      </c>
      <c r="E17" s="888"/>
      <c r="F17" s="214">
        <f>IF([2]國女雙!$M$19=[2]國女雙!$O$19,"",([2]國女雙!$M$19))</f>
        <v>1</v>
      </c>
      <c r="G17" s="221">
        <f>[2]國女雙!$Y$19</f>
        <v>8</v>
      </c>
      <c r="H17" s="226"/>
      <c r="I17" s="225"/>
      <c r="J17" s="225"/>
      <c r="K17" s="225"/>
      <c r="L17" s="224"/>
      <c r="M17" s="244"/>
      <c r="N17" s="242">
        <f>[2]國女雙!$Y$27</f>
        <v>30</v>
      </c>
      <c r="O17" s="238">
        <f>IF([2]國女雙!$M$27=[2]國女雙!$O$27,"",([2]國女雙!$M$27))</f>
        <v>1</v>
      </c>
      <c r="P17" s="975" t="s">
        <v>401</v>
      </c>
      <c r="Q17" s="976"/>
      <c r="R17" s="974"/>
      <c r="S17" s="764"/>
      <c r="T17" s="161" t="str">
        <f>VLOOKUP(R16,[1]國女雙!$A$2:$F$46,6,0)</f>
        <v>嚴珮倫</v>
      </c>
    </row>
    <row r="18" spans="1:20" ht="16.149999999999999" customHeight="1" thickBot="1">
      <c r="A18" s="974">
        <v>7</v>
      </c>
      <c r="B18" s="764" t="str">
        <f>VLOOKUP(A18,[1]國女雙!$A$2:$F$46,4,0)</f>
        <v>花蓮縣花崗國中</v>
      </c>
      <c r="C18" s="161" t="str">
        <f>VLOOKUP(A18,[1]國女雙!$A$2:$F$46,5,0)</f>
        <v>廖苹宇</v>
      </c>
      <c r="D18" s="889"/>
      <c r="E18" s="890"/>
      <c r="F18" s="216">
        <f>IF([2]國女雙!$M$19=[2]國女雙!$O$19,"",([2]國女雙!$O$19))</f>
        <v>3</v>
      </c>
      <c r="G18" s="223"/>
      <c r="H18" s="226"/>
      <c r="I18" s="225"/>
      <c r="J18" s="225"/>
      <c r="K18" s="225"/>
      <c r="L18" s="224"/>
      <c r="M18" s="244"/>
      <c r="N18" s="244"/>
      <c r="O18" s="239">
        <f>IF([2]國女雙!$M$27=[2]國女雙!$O$27,"",([2]國女雙!$O$27))</f>
        <v>3</v>
      </c>
      <c r="P18" s="977"/>
      <c r="Q18" s="978"/>
      <c r="R18" s="974">
        <v>29</v>
      </c>
      <c r="S18" s="764" t="str">
        <f>VLOOKUP(R18,[1]國女雙!$A$2:$F$46,4,0)</f>
        <v>輪空</v>
      </c>
      <c r="T18" s="161"/>
    </row>
    <row r="19" spans="1:20" ht="16.149999999999999" customHeight="1" thickBot="1">
      <c r="A19" s="974"/>
      <c r="B19" s="764"/>
      <c r="C19" s="161" t="str">
        <f>VLOOKUP(A18,[1]國女雙!$A$2:$F$46,6,0)</f>
        <v>官佩伶</v>
      </c>
      <c r="D19" s="888" t="s">
        <v>383</v>
      </c>
      <c r="E19" s="217">
        <f>IF([2]國女雙!$M$6=[2]國女雙!$O$6,"",([2]國女雙!$M$6))</f>
        <v>0</v>
      </c>
      <c r="F19" s="222"/>
      <c r="G19" s="223"/>
      <c r="H19" s="226"/>
      <c r="I19" s="225"/>
      <c r="J19" s="225"/>
      <c r="K19" s="225"/>
      <c r="L19" s="224"/>
      <c r="M19" s="244"/>
      <c r="N19" s="244"/>
      <c r="O19" s="244"/>
      <c r="P19" s="241">
        <f>IF([2]國女雙!$M$12=[2]國女雙!$O$12,"",([2]國女雙!$M$12))</f>
        <v>0</v>
      </c>
      <c r="Q19" s="975" t="s">
        <v>402</v>
      </c>
      <c r="R19" s="974"/>
      <c r="S19" s="764"/>
      <c r="T19" s="161"/>
    </row>
    <row r="20" spans="1:20" ht="16.149999999999999" customHeight="1" thickBot="1">
      <c r="A20" s="974">
        <v>8</v>
      </c>
      <c r="B20" s="764" t="str">
        <f>VLOOKUP(A20,[1]國女雙!$A$2:$F$46,4,0)</f>
        <v>苗栗縣維真國中</v>
      </c>
      <c r="C20" s="161" t="str">
        <f>VLOOKUP(A20,[1]國女雙!$A$2:$F$46,5,0)</f>
        <v>張芷寧</v>
      </c>
      <c r="D20" s="891"/>
      <c r="E20" s="214">
        <f>IF([2]國女雙!$M$6=[2]國女雙!$O$6,"",([2]國女雙!$O$6))</f>
        <v>3</v>
      </c>
      <c r="F20" s="221">
        <f>[2]國女雙!$Y$6</f>
        <v>8</v>
      </c>
      <c r="G20" s="223"/>
      <c r="H20" s="226"/>
      <c r="I20" s="225"/>
      <c r="J20" s="225"/>
      <c r="K20" s="225"/>
      <c r="L20" s="224"/>
      <c r="M20" s="244"/>
      <c r="N20" s="244"/>
      <c r="O20" s="242">
        <f>[2]國女雙!$Y$12</f>
        <v>30</v>
      </c>
      <c r="P20" s="238">
        <f>IF([2]國女雙!$M$12=[2]國女雙!$O$12,"",([2]國女雙!$O$12))</f>
        <v>3</v>
      </c>
      <c r="Q20" s="979"/>
      <c r="R20" s="974">
        <v>30</v>
      </c>
      <c r="S20" s="764" t="str">
        <f>VLOOKUP(R20,[1]國女雙!$A$2:$F$46,4,0)</f>
        <v>新北市淡江高中</v>
      </c>
      <c r="T20" s="161" t="str">
        <f>VLOOKUP(R20,[1]國女雙!$A$2:$F$46,5,0)</f>
        <v>周欣儀</v>
      </c>
    </row>
    <row r="21" spans="1:20" ht="16.149999999999999" customHeight="1" thickBot="1">
      <c r="A21" s="974"/>
      <c r="B21" s="764"/>
      <c r="C21" s="161" t="str">
        <f>VLOOKUP(A20,[1]國女雙!$A$2:$F$46,6,0)</f>
        <v>梁榆翎</v>
      </c>
      <c r="D21" s="219"/>
      <c r="E21" s="889" t="s">
        <v>386</v>
      </c>
      <c r="F21" s="980"/>
      <c r="G21" s="217">
        <f>IF([2]國女雙!$M$34=[2]國女雙!$O$34,"",([2]國女雙!$M$34))</f>
        <v>0</v>
      </c>
      <c r="H21" s="226"/>
      <c r="I21" s="225"/>
      <c r="J21" s="225"/>
      <c r="K21" s="225"/>
      <c r="L21" s="224"/>
      <c r="M21" s="244"/>
      <c r="N21" s="241">
        <f>IF([2]國女雙!$M$38=[2]國女雙!$O$38,"",([2]國女雙!$M$38))</f>
        <v>3</v>
      </c>
      <c r="O21" s="977" t="s">
        <v>404</v>
      </c>
      <c r="P21" s="978"/>
      <c r="Q21" s="224"/>
      <c r="R21" s="974"/>
      <c r="S21" s="764"/>
      <c r="T21" s="161" t="str">
        <f>VLOOKUP(R20,[1]國女雙!$A$2:$F$46,6,0)</f>
        <v>陳映蓁</v>
      </c>
    </row>
    <row r="22" spans="1:20" ht="16.149999999999999" customHeight="1" thickBot="1">
      <c r="A22" s="974">
        <v>9</v>
      </c>
      <c r="B22" s="764" t="str">
        <f>VLOOKUP(A22,[1]國女雙!$A$2:$F$46,4,0)</f>
        <v>宜蘭縣中華國中</v>
      </c>
      <c r="C22" s="161" t="str">
        <f>VLOOKUP(A22,[1]國女雙!$A$2:$F$46,5,0)</f>
        <v>史佳云</v>
      </c>
      <c r="D22" s="219"/>
      <c r="E22" s="985"/>
      <c r="F22" s="980"/>
      <c r="G22" s="214">
        <f>IF([2]國女雙!$M$34=[2]國女雙!$O$34,"",([2]國女雙!$O$34))</f>
        <v>3</v>
      </c>
      <c r="H22" s="221">
        <f>[2]國女雙!$Y$34</f>
        <v>11</v>
      </c>
      <c r="I22" s="225"/>
      <c r="J22" s="225"/>
      <c r="K22" s="225"/>
      <c r="L22" s="245"/>
      <c r="M22" s="242">
        <f>[2]國女雙!$Y$38</f>
        <v>30</v>
      </c>
      <c r="N22" s="238">
        <f>IF([2]國女雙!$M$38=[2]國女雙!$O$38,"",([2]國女雙!$O$38))</f>
        <v>0</v>
      </c>
      <c r="O22" s="977"/>
      <c r="P22" s="978"/>
      <c r="Q22" s="224"/>
      <c r="R22" s="974">
        <v>31</v>
      </c>
      <c r="S22" s="764" t="str">
        <f>VLOOKUP(R22,[1]國女雙!$A$2:$F$46,4,0)</f>
        <v>宜蘭縣中華國中</v>
      </c>
      <c r="T22" s="161" t="str">
        <f>VLOOKUP(R22,[1]國女雙!$A$2:$F$46,5,0)</f>
        <v>李言心</v>
      </c>
    </row>
    <row r="23" spans="1:20" ht="16.149999999999999" customHeight="1" thickBot="1">
      <c r="A23" s="974"/>
      <c r="B23" s="764"/>
      <c r="C23" s="161" t="str">
        <f>VLOOKUP(A22,[1]國女雙!$A$2:$F$46,6,0)</f>
        <v>陳聿涓</v>
      </c>
      <c r="D23" s="888" t="s">
        <v>382</v>
      </c>
      <c r="E23" s="214">
        <f>IF([2]國女雙!$M$7=[2]國女雙!$O$7,"",([2]國女雙!$M$7))</f>
        <v>3</v>
      </c>
      <c r="F23" s="221">
        <f>[2]國女雙!$Y$7</f>
        <v>9</v>
      </c>
      <c r="G23" s="224"/>
      <c r="H23" s="226"/>
      <c r="I23" s="225"/>
      <c r="J23" s="225"/>
      <c r="K23" s="225"/>
      <c r="L23" s="226"/>
      <c r="M23" s="244"/>
      <c r="N23" s="236"/>
      <c r="O23" s="242">
        <f>[2]國女雙!$Y$13</f>
        <v>32</v>
      </c>
      <c r="P23" s="238">
        <f>IF([2]國女雙!$M$13=[2]國女雙!$O$13,"",([2]國女雙!$M$13))</f>
        <v>1</v>
      </c>
      <c r="Q23" s="975" t="s">
        <v>403</v>
      </c>
      <c r="R23" s="974"/>
      <c r="S23" s="764"/>
      <c r="T23" s="161" t="str">
        <f>VLOOKUP(R22,[1]國女雙!$A$2:$F$46,6,0)</f>
        <v>林育靚</v>
      </c>
    </row>
    <row r="24" spans="1:20" ht="16.149999999999999" customHeight="1" thickBot="1">
      <c r="A24" s="993">
        <v>10</v>
      </c>
      <c r="B24" s="764" t="str">
        <f>VLOOKUP(A24,[1]國女雙!$A$2:$F$46,4,0)</f>
        <v>屏東縣東港高中</v>
      </c>
      <c r="C24" s="161" t="str">
        <f>VLOOKUP(A24,[1]國女雙!$A$2:$F$46,5,0)</f>
        <v>蔡雅竹</v>
      </c>
      <c r="D24" s="891"/>
      <c r="E24" s="216">
        <f>IF([2]國女雙!$M$7=[2]國女雙!$O$7,"",([2]國女雙!$O$7))</f>
        <v>0</v>
      </c>
      <c r="F24" s="223"/>
      <c r="G24" s="224"/>
      <c r="H24" s="226"/>
      <c r="I24" s="225"/>
      <c r="J24" s="225"/>
      <c r="K24" s="225"/>
      <c r="L24" s="226"/>
      <c r="M24" s="244"/>
      <c r="N24" s="236"/>
      <c r="O24" s="244"/>
      <c r="P24" s="239">
        <f>IF([2]國女雙!$M$13=[2]國女雙!$O$13,"",([2]國女雙!$O$13))</f>
        <v>3</v>
      </c>
      <c r="Q24" s="979"/>
      <c r="R24" s="974">
        <v>32</v>
      </c>
      <c r="S24" s="764" t="str">
        <f>VLOOKUP(R24,[1]國女雙!$A$2:$F$46,4,0)</f>
        <v>臺北市麗山國中</v>
      </c>
      <c r="T24" s="161" t="str">
        <f>VLOOKUP(R24,[1]國女雙!$A$2:$F$46,5,0)</f>
        <v>林文淇</v>
      </c>
    </row>
    <row r="25" spans="1:20" ht="16.149999999999999" customHeight="1" thickBot="1">
      <c r="A25" s="993"/>
      <c r="B25" s="764"/>
      <c r="C25" s="161" t="str">
        <f>VLOOKUP(A24,[1]國女雙!$A$2:$F$46,6,0)</f>
        <v>陳思靜</v>
      </c>
      <c r="D25" s="889" t="s">
        <v>388</v>
      </c>
      <c r="E25" s="890"/>
      <c r="F25" s="217">
        <f>IF([2]國女雙!$M$20=[2]國女雙!$O$20,"",([2]國女雙!$M$20))</f>
        <v>1</v>
      </c>
      <c r="G25" s="224"/>
      <c r="H25" s="226"/>
      <c r="I25" s="990" t="s">
        <v>37</v>
      </c>
      <c r="J25" s="991"/>
      <c r="K25" s="225"/>
      <c r="L25" s="226"/>
      <c r="M25" s="244"/>
      <c r="N25" s="236"/>
      <c r="O25" s="241">
        <f>IF([2]國女雙!$M$28=[2]國女雙!$O$28,"",([2]國女雙!$M$28))</f>
        <v>3</v>
      </c>
      <c r="P25" s="977" t="s">
        <v>405</v>
      </c>
      <c r="Q25" s="978"/>
      <c r="R25" s="974"/>
      <c r="S25" s="764"/>
      <c r="T25" s="161" t="str">
        <f>VLOOKUP(R24,[1]國女雙!$A$2:$F$46,6,0)</f>
        <v>鄭乃禎</v>
      </c>
    </row>
    <row r="26" spans="1:20" ht="16.149999999999999" customHeight="1" thickBot="1">
      <c r="A26" s="974">
        <v>11</v>
      </c>
      <c r="B26" s="764" t="str">
        <f>VLOOKUP(A26,[1]國女雙!$A$2:$F$46,4,0)</f>
        <v>高雄市林園高中</v>
      </c>
      <c r="C26" s="161" t="str">
        <f>VLOOKUP(A26,[1]國女雙!$A$2:$F$46,5,0)</f>
        <v>黃品榛</v>
      </c>
      <c r="D26" s="900"/>
      <c r="E26" s="891"/>
      <c r="F26" s="214">
        <f>IF([2]國女雙!$M$20=[2]國女雙!$O$20,"",([2]國女雙!$O$20))</f>
        <v>3</v>
      </c>
      <c r="G26" s="389">
        <f>[2]國女雙!$Y$20</f>
        <v>11</v>
      </c>
      <c r="H26" s="226"/>
      <c r="I26" s="992"/>
      <c r="J26" s="991"/>
      <c r="K26" s="225"/>
      <c r="L26" s="224"/>
      <c r="M26" s="244"/>
      <c r="N26" s="390">
        <f>[2]國女雙!$Y$28</f>
        <v>32</v>
      </c>
      <c r="O26" s="238">
        <f>IF([2]國女雙!$M$28=[2]國女雙!$O$28,"",([2]國女雙!$O$28))</f>
        <v>0</v>
      </c>
      <c r="P26" s="979"/>
      <c r="Q26" s="983"/>
      <c r="R26" s="974">
        <v>33</v>
      </c>
      <c r="S26" s="764" t="str">
        <f>VLOOKUP(R26,[1]國女雙!$A$2:$F$46,4,0)</f>
        <v>屏東縣內埔國中</v>
      </c>
      <c r="T26" s="161" t="str">
        <f>VLOOKUP(R26,[1]國女雙!$A$2:$F$46,5,0)</f>
        <v>莊筱元</v>
      </c>
    </row>
    <row r="27" spans="1:20" ht="16.149999999999999" customHeight="1" thickBot="1">
      <c r="A27" s="974"/>
      <c r="B27" s="764"/>
      <c r="C27" s="161" t="str">
        <f>VLOOKUP(A26,[1]國女雙!$A$2:$F$46,6,0)</f>
        <v>林庭聿</v>
      </c>
      <c r="D27" s="224"/>
      <c r="E27" s="224"/>
      <c r="F27" s="213">
        <f>A26</f>
        <v>11</v>
      </c>
      <c r="G27" s="889" t="s">
        <v>387</v>
      </c>
      <c r="H27" s="894"/>
      <c r="I27" s="227">
        <f>IF([2]國女雙!$M$45=[2]國女雙!$O$45,"",([2]國女雙!$M$45))</f>
        <v>2</v>
      </c>
      <c r="J27" s="995">
        <f>[2]國女雙!$Y$45</f>
        <v>13</v>
      </c>
      <c r="K27" s="997">
        <f>[2]國女雙!$Y$46</f>
        <v>42</v>
      </c>
      <c r="L27" s="246">
        <f>IF([2]國女雙!$M$46=[2]國女雙!$O$46,"",([2]國女雙!$M$46))</f>
        <v>0</v>
      </c>
      <c r="M27" s="977" t="s">
        <v>406</v>
      </c>
      <c r="N27" s="978"/>
      <c r="O27" s="243">
        <f>R26</f>
        <v>33</v>
      </c>
      <c r="P27" s="224"/>
      <c r="Q27" s="224"/>
      <c r="R27" s="974"/>
      <c r="S27" s="764"/>
      <c r="T27" s="161" t="str">
        <f>VLOOKUP(R26,[1]國女雙!$A$2:$F$46,6,0)</f>
        <v>陳琦淨</v>
      </c>
    </row>
    <row r="28" spans="1:20" ht="16.149999999999999" customHeight="1" thickBot="1">
      <c r="A28" s="974">
        <v>12</v>
      </c>
      <c r="B28" s="764" t="str">
        <f>VLOOKUP(A28,[1]國女雙!$A$2:$F$46,4,0)</f>
        <v>臺南市忠孝國中</v>
      </c>
      <c r="C28" s="161" t="str">
        <f>VLOOKUP(A28,[1]國女雙!$A$2:$F$46,5,0)</f>
        <v>許凌榕</v>
      </c>
      <c r="D28" s="224"/>
      <c r="E28" s="224"/>
      <c r="F28" s="213">
        <f>A28</f>
        <v>12</v>
      </c>
      <c r="G28" s="994"/>
      <c r="H28" s="894"/>
      <c r="I28" s="228">
        <f>IF([2]國女雙!$M$45=[2]國女雙!$O$45,"",([2]國女雙!$O$45))</f>
        <v>3</v>
      </c>
      <c r="J28" s="996"/>
      <c r="K28" s="998"/>
      <c r="L28" s="247">
        <f>IF([2]國女雙!$M$46=[2]國女雙!$O$46,"",([2]國女雙!$O$46))</f>
        <v>3</v>
      </c>
      <c r="M28" s="977"/>
      <c r="N28" s="978"/>
      <c r="O28" s="237">
        <f>R28</f>
        <v>34</v>
      </c>
      <c r="P28" s="224"/>
      <c r="Q28" s="224"/>
      <c r="R28" s="974">
        <v>34</v>
      </c>
      <c r="S28" s="764" t="str">
        <f>VLOOKUP(R28,[1]國女雙!$A$2:$F$46,4,0)</f>
        <v>臺南市忠孝國中</v>
      </c>
      <c r="T28" s="161" t="str">
        <f>VLOOKUP(R28,[1]國女雙!$A$2:$F$46,5,0)</f>
        <v>陳柔安</v>
      </c>
    </row>
    <row r="29" spans="1:20" ht="16.149999999999999" customHeight="1" thickBot="1">
      <c r="A29" s="974"/>
      <c r="B29" s="764"/>
      <c r="C29" s="161" t="str">
        <f>VLOOKUP(A28,[1]國女雙!$A$2:$F$46,6,0)</f>
        <v>郭怡君</v>
      </c>
      <c r="D29" s="887" t="s">
        <v>389</v>
      </c>
      <c r="E29" s="888"/>
      <c r="F29" s="214">
        <f>IF([2]國女雙!$M$21=[2]國女雙!$O$21,"",([2]國女雙!$M$21))</f>
        <v>0</v>
      </c>
      <c r="G29" s="389">
        <f>[2]國女雙!$Y$21</f>
        <v>13</v>
      </c>
      <c r="H29" s="226"/>
      <c r="I29" s="225"/>
      <c r="J29" s="225"/>
      <c r="K29" s="1001" t="s">
        <v>38</v>
      </c>
      <c r="L29" s="1002"/>
      <c r="M29" s="244"/>
      <c r="N29" s="390">
        <f>[2]國女雙!$Y$29</f>
        <v>35</v>
      </c>
      <c r="O29" s="238">
        <f>IF([2]國女雙!$M$29=[2]國女雙!$O$29,"",([2]國女雙!$M$29))</f>
        <v>1</v>
      </c>
      <c r="P29" s="975" t="s">
        <v>407</v>
      </c>
      <c r="Q29" s="976"/>
      <c r="R29" s="974"/>
      <c r="S29" s="764"/>
      <c r="T29" s="161" t="str">
        <f>VLOOKUP(R28,[1]國女雙!$A$2:$F$46,6,0)</f>
        <v>楊晴硯</v>
      </c>
    </row>
    <row r="30" spans="1:20" ht="16.149999999999999" customHeight="1" thickBot="1">
      <c r="A30" s="974">
        <v>13</v>
      </c>
      <c r="B30" s="764" t="str">
        <f>VLOOKUP(A30,[1]國女雙!$A$2:$F$46,4,0)</f>
        <v>臺中市光復國中小</v>
      </c>
      <c r="C30" s="161" t="str">
        <f>VLOOKUP(A30,[1]國女雙!$A$2:$F$46,5,0)</f>
        <v>林禹辰</v>
      </c>
      <c r="D30" s="889"/>
      <c r="E30" s="890"/>
      <c r="F30" s="216">
        <f>IF([2]國女雙!$M$21=[2]國女雙!$O$21,"",([2]國女雙!$O$21))</f>
        <v>3</v>
      </c>
      <c r="G30" s="224"/>
      <c r="H30" s="226"/>
      <c r="I30" s="225"/>
      <c r="J30" s="225"/>
      <c r="K30" s="1003"/>
      <c r="L30" s="1002"/>
      <c r="M30" s="244"/>
      <c r="N30" s="224"/>
      <c r="O30" s="239">
        <f>IF([2]國女雙!$M$29=[2]國女雙!$O$29,"",([2]國女雙!$O$29))</f>
        <v>3</v>
      </c>
      <c r="P30" s="977"/>
      <c r="Q30" s="978"/>
      <c r="R30" s="974">
        <v>35</v>
      </c>
      <c r="S30" s="764" t="str">
        <f>VLOOKUP(R30,[1]國女雙!$A$2:$F$46,4,0)</f>
        <v>臺中市明道高中</v>
      </c>
      <c r="T30" s="161" t="str">
        <f>VLOOKUP(R30,[1]國女雙!$A$2:$F$46,5,0)</f>
        <v>林瑀涵</v>
      </c>
    </row>
    <row r="31" spans="1:20" ht="16.149999999999999" customHeight="1" thickBot="1">
      <c r="A31" s="974"/>
      <c r="B31" s="764"/>
      <c r="C31" s="161" t="str">
        <f>VLOOKUP(A30,[1]國女雙!$A$2:$F$46,6,0)</f>
        <v>陳資尹</v>
      </c>
      <c r="D31" s="888" t="s">
        <v>391</v>
      </c>
      <c r="E31" s="217">
        <f>IF([2]國女雙!$M$8=[2]國女雙!$O$8,"",([2]國女雙!$M$8))</f>
        <v>3</v>
      </c>
      <c r="F31" s="222"/>
      <c r="G31" s="224"/>
      <c r="H31" s="226"/>
      <c r="I31" s="225"/>
      <c r="J31" s="225"/>
      <c r="K31" s="225"/>
      <c r="L31" s="224"/>
      <c r="M31" s="244"/>
      <c r="N31" s="224"/>
      <c r="O31" s="244"/>
      <c r="P31" s="241">
        <f>IF([2]國女雙!$M$14=[2]國女雙!$O$14,"",([2]國女雙!$M$14))</f>
        <v>3</v>
      </c>
      <c r="Q31" s="999" t="s">
        <v>408</v>
      </c>
      <c r="R31" s="974"/>
      <c r="S31" s="764"/>
      <c r="T31" s="161" t="str">
        <f>VLOOKUP(R30,[1]國女雙!$A$2:$F$46,6,0)</f>
        <v>江至薇</v>
      </c>
    </row>
    <row r="32" spans="1:20" ht="16.149999999999999" customHeight="1" thickBot="1">
      <c r="A32" s="974">
        <v>14</v>
      </c>
      <c r="B32" s="764" t="str">
        <f>VLOOKUP(A32,[1]國女雙!$A$2:$F$46,4,0)</f>
        <v>高雄市林園高中</v>
      </c>
      <c r="C32" s="161" t="str">
        <f>VLOOKUP(A32,[1]國女雙!$A$2:$F$46,5,0)</f>
        <v>吳品萱</v>
      </c>
      <c r="D32" s="891"/>
      <c r="E32" s="214">
        <f>IF([2]國女雙!$M$8=[2]國女雙!$O$8,"",([2]國女雙!$O$8))</f>
        <v>2</v>
      </c>
      <c r="F32" s="221">
        <f>[2]國女雙!$Y$8</f>
        <v>13</v>
      </c>
      <c r="G32" s="224"/>
      <c r="H32" s="226"/>
      <c r="I32" s="225"/>
      <c r="J32" s="225"/>
      <c r="K32" s="225"/>
      <c r="L32" s="224"/>
      <c r="M32" s="244"/>
      <c r="N32" s="224"/>
      <c r="O32" s="242">
        <f>[2]國女雙!$Y$14</f>
        <v>35</v>
      </c>
      <c r="P32" s="238">
        <f>IF([2]國女雙!$M$14=[2]國女雙!$O$14,"",([2]國女雙!$O$14))</f>
        <v>0</v>
      </c>
      <c r="Q32" s="1000"/>
      <c r="R32" s="974">
        <v>36</v>
      </c>
      <c r="S32" s="764" t="str">
        <f>VLOOKUP(R32,[1]國女雙!$A$2:$F$46,4,0)</f>
        <v>新竹市香山高中</v>
      </c>
      <c r="T32" s="161" t="str">
        <f>VLOOKUP(R32,[1]國女雙!$A$2:$F$46,5,0)</f>
        <v>廖曉妘</v>
      </c>
    </row>
    <row r="33" spans="1:20" ht="16.149999999999999" customHeight="1" thickBot="1">
      <c r="A33" s="974"/>
      <c r="B33" s="764"/>
      <c r="C33" s="161" t="str">
        <f>VLOOKUP(A32,[1]國女雙!$A$2:$F$46,6,0)</f>
        <v>黃子芸</v>
      </c>
      <c r="D33" s="219"/>
      <c r="E33" s="889" t="s">
        <v>390</v>
      </c>
      <c r="F33" s="985"/>
      <c r="G33" s="228">
        <f>IF([2]國女雙!$M$35=[2]國女雙!$O$35,"",([2]國女雙!$M$35))</f>
        <v>3</v>
      </c>
      <c r="H33" s="221">
        <f>[2]國女雙!$Y$35</f>
        <v>13</v>
      </c>
      <c r="I33" s="225"/>
      <c r="J33" s="225"/>
      <c r="K33" s="225"/>
      <c r="L33" s="224"/>
      <c r="M33" s="242">
        <f>[2]國女雙!$Y$39</f>
        <v>35</v>
      </c>
      <c r="N33" s="238">
        <f>IF([2]國女雙!$M$39=[2]國女雙!$O$39,"",([2]國女雙!$M$39))</f>
        <v>3</v>
      </c>
      <c r="O33" s="977" t="s">
        <v>410</v>
      </c>
      <c r="P33" s="978"/>
      <c r="Q33" s="224"/>
      <c r="R33" s="974"/>
      <c r="S33" s="764"/>
      <c r="T33" s="161" t="str">
        <f>VLOOKUP(R32,[1]國女雙!$A$2:$F$46,6,0)</f>
        <v>施婕婷</v>
      </c>
    </row>
    <row r="34" spans="1:20" ht="16.149999999999999" customHeight="1" thickBot="1">
      <c r="A34" s="974">
        <v>15</v>
      </c>
      <c r="B34" s="764" t="str">
        <f>VLOOKUP(A34,[1]國女雙!$A$2:$F$46,4,0)</f>
        <v>宜蘭縣壯圍國中</v>
      </c>
      <c r="C34" s="161" t="str">
        <f>VLOOKUP(A34,[1]國女雙!$A$2:$F$46,5,0)</f>
        <v>黃羽璿</v>
      </c>
      <c r="D34" s="219"/>
      <c r="E34" s="985"/>
      <c r="F34" s="985"/>
      <c r="G34" s="216">
        <f>IF([2]國女雙!$M$35=[2]國女雙!$O$35,"",([2]國女雙!$O$35))</f>
        <v>0</v>
      </c>
      <c r="H34" s="226"/>
      <c r="I34" s="225"/>
      <c r="J34" s="225"/>
      <c r="K34" s="225"/>
      <c r="L34" s="224"/>
      <c r="M34" s="244"/>
      <c r="N34" s="239">
        <f>IF([2]國女雙!$M$39=[2]國女雙!$O$39,"",([2]國女雙!$O$39))</f>
        <v>1</v>
      </c>
      <c r="O34" s="977"/>
      <c r="P34" s="978"/>
      <c r="Q34" s="224"/>
      <c r="R34" s="974">
        <v>37</v>
      </c>
      <c r="S34" s="764" t="str">
        <f>VLOOKUP(R34,[1]國女雙!$A$2:$F$46,4,0)</f>
        <v>雲林縣東南國中</v>
      </c>
      <c r="T34" s="161" t="str">
        <f>VLOOKUP(R34,[1]國女雙!$A$2:$F$46,5,0)</f>
        <v>許心賢</v>
      </c>
    </row>
    <row r="35" spans="1:20" ht="16.149999999999999" customHeight="1" thickBot="1">
      <c r="A35" s="974"/>
      <c r="B35" s="764"/>
      <c r="C35" s="161" t="str">
        <f>VLOOKUP(A34,[1]國女雙!$A$2:$F$46,6,0)</f>
        <v>莊雯婷</v>
      </c>
      <c r="D35" s="888" t="s">
        <v>392</v>
      </c>
      <c r="E35" s="214">
        <f>IF([2]國女雙!$M$9=[2]國女雙!$O$9,"",([2]國女雙!$M$9))</f>
        <v>3</v>
      </c>
      <c r="F35" s="221">
        <f>[2]國女雙!$Y$9</f>
        <v>15</v>
      </c>
      <c r="G35" s="226"/>
      <c r="H35" s="226"/>
      <c r="I35" s="225"/>
      <c r="J35" s="225"/>
      <c r="K35" s="225"/>
      <c r="L35" s="224"/>
      <c r="M35" s="244"/>
      <c r="N35" s="248"/>
      <c r="O35" s="242">
        <f>[2]國女雙!$Y$15</f>
        <v>37</v>
      </c>
      <c r="P35" s="238">
        <f>IF([2]國女雙!$M$15=[2]國女雙!$O$15,"",([2]國女雙!$M$15))</f>
        <v>3</v>
      </c>
      <c r="Q35" s="999" t="s">
        <v>409</v>
      </c>
      <c r="R35" s="974"/>
      <c r="S35" s="764"/>
      <c r="T35" s="161" t="str">
        <f>VLOOKUP(R34,[1]國女雙!$A$2:$F$46,6,0)</f>
        <v>黃郁棻</v>
      </c>
    </row>
    <row r="36" spans="1:20" ht="16.149999999999999" customHeight="1" thickBot="1">
      <c r="A36" s="974">
        <v>16</v>
      </c>
      <c r="B36" s="764" t="str">
        <f>VLOOKUP(A36,[1]國女雙!$A$2:$F$46,4,0)</f>
        <v>輪空</v>
      </c>
      <c r="C36" s="161"/>
      <c r="D36" s="891"/>
      <c r="E36" s="216">
        <f>IF([2]國女雙!$M$9=[2]國女雙!$O$9,"",([2]國女雙!$O$9))</f>
        <v>0</v>
      </c>
      <c r="F36" s="223"/>
      <c r="G36" s="226"/>
      <c r="H36" s="226"/>
      <c r="I36" s="225"/>
      <c r="J36" s="225"/>
      <c r="K36" s="225"/>
      <c r="L36" s="224"/>
      <c r="M36" s="244"/>
      <c r="N36" s="249"/>
      <c r="O36" s="244"/>
      <c r="P36" s="239">
        <f>IF([2]國女雙!$M$15=[2]國女雙!$O$15,"",([2]國女雙!$O$15))</f>
        <v>0</v>
      </c>
      <c r="Q36" s="1000"/>
      <c r="R36" s="974">
        <v>38</v>
      </c>
      <c r="S36" s="764" t="str">
        <f>VLOOKUP(R36,[1]國女雙!$A$2:$F$46,4,0)</f>
        <v>輪空</v>
      </c>
      <c r="T36" s="161"/>
    </row>
    <row r="37" spans="1:20" ht="16.149999999999999" customHeight="1" thickBot="1">
      <c r="A37" s="974"/>
      <c r="B37" s="764"/>
      <c r="C37" s="161"/>
      <c r="D37" s="889" t="s">
        <v>393</v>
      </c>
      <c r="E37" s="890"/>
      <c r="F37" s="217">
        <f>IF([2]國女雙!$M$22=[2]國女雙!$O$22,"",([2]國女雙!$M$22))</f>
        <v>3</v>
      </c>
      <c r="G37" s="226"/>
      <c r="H37" s="230"/>
      <c r="I37" s="225"/>
      <c r="J37" s="225"/>
      <c r="K37" s="225"/>
      <c r="L37" s="224"/>
      <c r="M37" s="244"/>
      <c r="N37" s="244"/>
      <c r="O37" s="241">
        <f>IF([2]國女雙!$M$30=[2]國女雙!$O$30,"",([2]國女雙!$M$30))</f>
        <v>3</v>
      </c>
      <c r="P37" s="977" t="s">
        <v>411</v>
      </c>
      <c r="Q37" s="978"/>
      <c r="R37" s="974"/>
      <c r="S37" s="764"/>
      <c r="T37" s="161"/>
    </row>
    <row r="38" spans="1:20" ht="16.149999999999999" customHeight="1" thickBot="1">
      <c r="A38" s="974">
        <v>17</v>
      </c>
      <c r="B38" s="764" t="str">
        <f>VLOOKUP(A38,[1]國女雙!$A$2:$F$46,4,0)</f>
        <v>臺東縣新生國中</v>
      </c>
      <c r="C38" s="161" t="str">
        <f>VLOOKUP(A38,[1]國女雙!$A$2:$F$46,5,0)</f>
        <v>謝其君</v>
      </c>
      <c r="D38" s="900"/>
      <c r="E38" s="891"/>
      <c r="F38" s="214">
        <f>IF([2]國女雙!$M$22=[2]國女雙!$O$22,"",([2]國女雙!$O$22))</f>
        <v>0</v>
      </c>
      <c r="G38" s="221">
        <f>[2]國女雙!$Y$22</f>
        <v>15</v>
      </c>
      <c r="H38" s="230"/>
      <c r="I38" s="225"/>
      <c r="J38" s="225"/>
      <c r="K38" s="225"/>
      <c r="L38" s="224"/>
      <c r="M38" s="244"/>
      <c r="N38" s="242">
        <f>[2]國女雙!$Y$30</f>
        <v>37</v>
      </c>
      <c r="O38" s="238">
        <f>IF([2]國女雙!$M$30=[2]國女雙!$O$30,"",([2]國女雙!$O$30))</f>
        <v>0</v>
      </c>
      <c r="P38" s="979"/>
      <c r="Q38" s="983"/>
      <c r="R38" s="974">
        <v>39</v>
      </c>
      <c r="S38" s="764" t="str">
        <f>VLOOKUP(R38,[1]國女雙!$A$2:$F$46,4,0)</f>
        <v>臺東縣桃源國中</v>
      </c>
      <c r="T38" s="161" t="str">
        <f>VLOOKUP(R38,[1]國女雙!$A$2:$F$46,5,0)</f>
        <v>王芃梅</v>
      </c>
    </row>
    <row r="39" spans="1:20" ht="16.149999999999999" customHeight="1" thickBot="1">
      <c r="A39" s="974"/>
      <c r="B39" s="764"/>
      <c r="C39" s="161" t="str">
        <f>VLOOKUP(A38,[1]國女雙!$A$2:$F$46,6,0)</f>
        <v>林彥婷</v>
      </c>
      <c r="D39" s="224"/>
      <c r="E39" s="224"/>
      <c r="F39" s="889" t="s">
        <v>415</v>
      </c>
      <c r="G39" s="980"/>
      <c r="H39" s="217">
        <f>IF([2]國女雙!$M$42=[2]國女雙!$O$42,"",([2]國女雙!$M$42))</f>
        <v>3</v>
      </c>
      <c r="I39" s="225"/>
      <c r="J39" s="225"/>
      <c r="K39" s="225"/>
      <c r="L39" s="224"/>
      <c r="M39" s="241">
        <f>IF([2]國女雙!$M$44=[2]國女雙!$O$44,"",([2]國女雙!$M$44))</f>
        <v>0</v>
      </c>
      <c r="N39" s="977" t="s">
        <v>418</v>
      </c>
      <c r="O39" s="988"/>
      <c r="P39" s="224"/>
      <c r="Q39" s="224"/>
      <c r="R39" s="974"/>
      <c r="S39" s="764"/>
      <c r="T39" s="161" t="str">
        <f>VLOOKUP(R38,[1]國女雙!$A$2:$F$46,6,0)</f>
        <v>胡  悅</v>
      </c>
    </row>
    <row r="40" spans="1:20" ht="16.149999999999999" customHeight="1" thickBot="1">
      <c r="A40" s="974">
        <v>18</v>
      </c>
      <c r="B40" s="764" t="str">
        <f>VLOOKUP(A40,[1]國女雙!$A$2:$F$46,4,0)</f>
        <v>臺北市麗山國中</v>
      </c>
      <c r="C40" s="161" t="str">
        <f>VLOOKUP(A40,[1]國女雙!$A$2:$F$46,5,0)</f>
        <v>呂佩紜</v>
      </c>
      <c r="D40" s="224"/>
      <c r="E40" s="224"/>
      <c r="F40" s="1004"/>
      <c r="G40" s="980"/>
      <c r="H40" s="214">
        <f>IF([2]國女雙!$M$42=[2]國女雙!$O$42,"",([2]國女雙!$O$42))</f>
        <v>0</v>
      </c>
      <c r="I40" s="984">
        <f>[2]國女雙!$Y$42</f>
        <v>13</v>
      </c>
      <c r="J40" s="985"/>
      <c r="K40" s="986">
        <f>[2]國女雙!$Y$44</f>
        <v>42</v>
      </c>
      <c r="L40" s="985"/>
      <c r="M40" s="238">
        <f>IF([2]國女雙!$M$44=[2]國女雙!$O$44,"",([2]國女雙!$O$44))</f>
        <v>3</v>
      </c>
      <c r="N40" s="989"/>
      <c r="O40" s="988"/>
      <c r="P40" s="224"/>
      <c r="Q40" s="224"/>
      <c r="R40" s="974">
        <v>40</v>
      </c>
      <c r="S40" s="764" t="str">
        <f>VLOOKUP(R40,[1]國女雙!$A$2:$F$46,4,0)</f>
        <v>南投縣南投國中</v>
      </c>
      <c r="T40" s="161" t="str">
        <f>VLOOKUP(R40,[1]國女雙!$A$2:$F$46,5,0)</f>
        <v>吳奕如</v>
      </c>
    </row>
    <row r="41" spans="1:20" ht="16.149999999999999" customHeight="1" thickBot="1">
      <c r="A41" s="974"/>
      <c r="B41" s="764"/>
      <c r="C41" s="161" t="str">
        <f>VLOOKUP(A40,[1]國女雙!$A$2:$F$46,6,0)</f>
        <v>陳佳琳</v>
      </c>
      <c r="D41" s="887" t="s">
        <v>394</v>
      </c>
      <c r="E41" s="888"/>
      <c r="F41" s="214">
        <f>IF([2]國女雙!$M$23=[2]國女雙!$O$23,"",([2]國女雙!$M$23))</f>
        <v>3</v>
      </c>
      <c r="G41" s="221">
        <f>[2]國女雙!$Y$23</f>
        <v>18</v>
      </c>
      <c r="H41" s="224"/>
      <c r="I41" s="224"/>
      <c r="J41" s="224"/>
      <c r="K41" s="224"/>
      <c r="L41" s="224"/>
      <c r="M41" s="224"/>
      <c r="N41" s="242">
        <f>[2]國女雙!$Y$31</f>
        <v>41</v>
      </c>
      <c r="O41" s="238">
        <f>IF([2]國女雙!$M$31=[2]國女雙!$O$31,"",([2]國女雙!$M$31))</f>
        <v>0</v>
      </c>
      <c r="P41" s="975" t="s">
        <v>412</v>
      </c>
      <c r="Q41" s="976"/>
      <c r="R41" s="974"/>
      <c r="S41" s="764"/>
      <c r="T41" s="161" t="str">
        <f>VLOOKUP(R40,[1]國女雙!$A$2:$F$46,6,0)</f>
        <v>莊采儒</v>
      </c>
    </row>
    <row r="42" spans="1:20" ht="16.149999999999999" customHeight="1" thickBot="1">
      <c r="A42" s="974">
        <v>19</v>
      </c>
      <c r="B42" s="764" t="str">
        <f>VLOOKUP(A42,[1]國女雙!$A$2:$F$46,4,0)</f>
        <v>雲林縣建國國中</v>
      </c>
      <c r="C42" s="161" t="str">
        <f>VLOOKUP(A42,[1]國女雙!$A$2:$F$46,5,0)</f>
        <v>蔡宜芳</v>
      </c>
      <c r="D42" s="900"/>
      <c r="E42" s="891"/>
      <c r="F42" s="216">
        <f>IF([2]國女雙!$M$23=[2]國女雙!$O$23,"",([2]國女雙!$O$23))</f>
        <v>0</v>
      </c>
      <c r="G42" s="226"/>
      <c r="H42" s="224"/>
      <c r="I42" s="224"/>
      <c r="J42" s="224"/>
      <c r="K42" s="224"/>
      <c r="L42" s="224"/>
      <c r="M42" s="224"/>
      <c r="N42" s="230"/>
      <c r="O42" s="239">
        <f>IF([2]國女雙!$M$31=[2]國女雙!$O$31,"",([2]國女雙!$O$31))</f>
        <v>3</v>
      </c>
      <c r="P42" s="979"/>
      <c r="Q42" s="983"/>
      <c r="R42" s="974">
        <v>41</v>
      </c>
      <c r="S42" s="764" t="str">
        <f>VLOOKUP(R42,[1]國女雙!$A$2:$F$46,4,0)</f>
        <v>苗栗縣維真國中</v>
      </c>
      <c r="T42" s="161" t="str">
        <f>VLOOKUP(R42,[1]國女雙!$A$2:$F$46,5,0)</f>
        <v>林孟嫻</v>
      </c>
    </row>
    <row r="43" spans="1:20" ht="16.149999999999999" customHeight="1">
      <c r="A43" s="974"/>
      <c r="B43" s="764"/>
      <c r="C43" s="161" t="str">
        <f>VLOOKUP(A42,[1]國女雙!$A$2:$F$46,6,0)</f>
        <v>黃郁鈞</v>
      </c>
      <c r="D43" s="220"/>
      <c r="E43" s="215"/>
      <c r="F43" s="221">
        <f>[2]國女雙!$Y$5</f>
        <v>3</v>
      </c>
      <c r="G43" s="226"/>
      <c r="H43" s="224"/>
      <c r="I43" s="224"/>
      <c r="J43" s="224"/>
      <c r="K43" s="224"/>
      <c r="L43" s="224"/>
      <c r="M43" s="224"/>
      <c r="N43" s="230"/>
      <c r="O43" s="250">
        <f>[2]國女雙!$Y$18</f>
        <v>5</v>
      </c>
      <c r="P43" s="224"/>
      <c r="Q43" s="224"/>
      <c r="R43" s="974"/>
      <c r="S43" s="764"/>
      <c r="T43" s="161" t="str">
        <f>VLOOKUP(R42,[1]國女雙!$A$2:$F$46,6,0)</f>
        <v>林子馨</v>
      </c>
    </row>
    <row r="44" spans="1:20" ht="16.149999999999999" customHeight="1" thickBot="1">
      <c r="A44" s="974">
        <v>20</v>
      </c>
      <c r="B44" s="764" t="str">
        <f>VLOOKUP(A44,[1]國女雙!$A$2:$F$46,4,0)</f>
        <v>基隆市銘傳國中</v>
      </c>
      <c r="C44" s="161" t="str">
        <f>VLOOKUP(A44,[1]國女雙!$A$2:$F$46,5,0)</f>
        <v>許淮瑜</v>
      </c>
      <c r="D44" s="219"/>
      <c r="E44" s="215"/>
      <c r="F44" s="889" t="s">
        <v>235</v>
      </c>
      <c r="G44" s="217">
        <f>IF([2]國女雙!$M$36=[2]國女雙!$O$36,"",([2]國女雙!$M$36))</f>
        <v>3</v>
      </c>
      <c r="H44" s="224"/>
      <c r="I44" s="224"/>
      <c r="J44" s="224"/>
      <c r="K44" s="224"/>
      <c r="L44" s="224"/>
      <c r="M44" s="224"/>
      <c r="N44" s="241">
        <f>IF([2]國女雙!$M$40=[2]國女雙!$O$40,"",([2]國女雙!$M$40))</f>
        <v>2</v>
      </c>
      <c r="O44" s="981">
        <v>36</v>
      </c>
      <c r="P44" s="465"/>
      <c r="Q44" s="224"/>
      <c r="R44" s="974">
        <v>42</v>
      </c>
      <c r="S44" s="764" t="str">
        <f>VLOOKUP(R44,[1]國女雙!$A$2:$F$46,4,0)</f>
        <v>新北市淡江高中</v>
      </c>
      <c r="T44" s="161" t="str">
        <f>VLOOKUP(R44,[1]國女雙!$A$2:$F$46,5,0)</f>
        <v>李恩綺</v>
      </c>
    </row>
    <row r="45" spans="1:20" ht="16.149999999999999" customHeight="1" thickBot="1">
      <c r="A45" s="974"/>
      <c r="B45" s="764"/>
      <c r="C45" s="161" t="str">
        <f>VLOOKUP(A44,[1]國女雙!$A$2:$F$46,6,0)</f>
        <v>許芳瑜</v>
      </c>
      <c r="D45" s="888" t="s">
        <v>395</v>
      </c>
      <c r="E45" s="214">
        <f>IF([2]國女雙!$M$10=[2]國女雙!$O$10,"",([2]國女雙!$M$10))</f>
        <v>3</v>
      </c>
      <c r="F45" s="985"/>
      <c r="G45" s="228">
        <f>IF([2]國女雙!$M$36=[2]國女雙!$O$36,"",([2]國女雙!$O$36))</f>
        <v>0</v>
      </c>
      <c r="H45" s="389">
        <f>[2]國女雙!$Y$36</f>
        <v>18</v>
      </c>
      <c r="I45" s="224"/>
      <c r="J45" s="224"/>
      <c r="K45" s="224"/>
      <c r="L45" s="224"/>
      <c r="M45" s="390">
        <f>[2]國女雙!$Y$40</f>
        <v>42</v>
      </c>
      <c r="N45" s="238">
        <f>IF([2]國女雙!$M$40=[2]國女雙!$O$40,"",([2]國女雙!$O$40))</f>
        <v>3</v>
      </c>
      <c r="O45" s="982"/>
      <c r="P45" s="238">
        <f>IF([2]國女雙!$M$16=[2]國女雙!$O$16,"",([2]國女雙!$M$16))</f>
        <v>3</v>
      </c>
      <c r="Q45" s="999" t="s">
        <v>413</v>
      </c>
      <c r="R45" s="974"/>
      <c r="S45" s="764"/>
      <c r="T45" s="161" t="str">
        <f>VLOOKUP(R44,[1]國女雙!$A$2:$F$46,6,0)</f>
        <v>陳亭婷</v>
      </c>
    </row>
    <row r="46" spans="1:20" ht="16.149999999999999" customHeight="1" thickBot="1">
      <c r="A46" s="974">
        <v>21</v>
      </c>
      <c r="B46" s="764" t="str">
        <f>VLOOKUP(A46,[1]國女雙!$A$2:$F$46,4,0)</f>
        <v>南投縣南投國中</v>
      </c>
      <c r="C46" s="161" t="str">
        <f>VLOOKUP(A46,[1]國女雙!$A$2:$F$46,5,0)</f>
        <v>廖凰亦</v>
      </c>
      <c r="D46" s="891"/>
      <c r="E46" s="216">
        <f>IF([2]國女雙!$M$10=[2]國女雙!$O$10,"",([2]國女雙!$O$10))</f>
        <v>0</v>
      </c>
      <c r="F46" s="221">
        <f>[2]國女雙!$Y$10</f>
        <v>20</v>
      </c>
      <c r="G46" s="224"/>
      <c r="H46" s="224"/>
      <c r="I46" s="224"/>
      <c r="J46" s="224"/>
      <c r="K46" s="224"/>
      <c r="L46" s="224"/>
      <c r="M46" s="225"/>
      <c r="N46" s="215"/>
      <c r="O46" s="240">
        <f>[2]國女雙!$Y$16</f>
        <v>42</v>
      </c>
      <c r="P46" s="239">
        <f>IF([2]國女雙!$M$16=[2]國女雙!$O$16,"",([2]國女雙!$O$16))</f>
        <v>0</v>
      </c>
      <c r="Q46" s="1000"/>
      <c r="R46" s="974">
        <v>43</v>
      </c>
      <c r="S46" s="764" t="str">
        <f>VLOOKUP(R46,[1]國女雙!$A$2:$F$46,4,0)</f>
        <v>雲林縣建國國中</v>
      </c>
      <c r="T46" s="161" t="str">
        <f>VLOOKUP(R46,[1]國女雙!$A$2:$F$46,5,0)</f>
        <v>蔡旻臻</v>
      </c>
    </row>
    <row r="47" spans="1:20" ht="16.149999999999999" customHeight="1" thickBot="1">
      <c r="A47" s="974"/>
      <c r="B47" s="764"/>
      <c r="C47" s="161" t="str">
        <f>VLOOKUP(A46,[1]國女雙!$A$2:$F$46,6,0)</f>
        <v>陳泇樺</v>
      </c>
      <c r="D47" s="889" t="s">
        <v>396</v>
      </c>
      <c r="E47" s="890"/>
      <c r="F47" s="217">
        <f>IF([2]國女雙!$M$24=[2]國女雙!$O$24,"",([2]國女雙!$M$24))</f>
        <v>0</v>
      </c>
      <c r="G47" s="224"/>
      <c r="H47" s="224"/>
      <c r="I47" s="224"/>
      <c r="J47" s="224"/>
      <c r="K47" s="224"/>
      <c r="L47" s="224"/>
      <c r="M47" s="224"/>
      <c r="N47" s="251"/>
      <c r="O47" s="241">
        <f>IF([2]國女雙!$M$32=[2]國女雙!$O$32,"",([2]國女雙!$M$32))</f>
        <v>3</v>
      </c>
      <c r="P47" s="977" t="s">
        <v>414</v>
      </c>
      <c r="Q47" s="978"/>
      <c r="R47" s="974"/>
      <c r="S47" s="764"/>
      <c r="T47" s="161" t="str">
        <f>VLOOKUP(R46,[1]國女雙!$A$2:$F$46,6,0)</f>
        <v>陳昱璇</v>
      </c>
    </row>
    <row r="48" spans="1:20" ht="16.149999999999999" customHeight="1" thickBot="1">
      <c r="A48" s="974">
        <v>22</v>
      </c>
      <c r="B48" s="764" t="str">
        <f>VLOOKUP(A48,[1]國女雙!$A$2:$F$46,4,0)</f>
        <v>新竹市香山高中</v>
      </c>
      <c r="C48" s="161" t="str">
        <f>VLOOKUP(A48,[1]國女雙!$A$2:$F$46,5,0)</f>
        <v>塗子育</v>
      </c>
      <c r="D48" s="900"/>
      <c r="E48" s="891"/>
      <c r="F48" s="214">
        <f>IF([2]國女雙!$M$24=[2]國女雙!$O$24,"",([2]國女雙!$O$24))</f>
        <v>3</v>
      </c>
      <c r="G48" s="389">
        <f>[2]國女雙!$Y$24</f>
        <v>22</v>
      </c>
      <c r="H48" s="224"/>
      <c r="I48" s="224"/>
      <c r="J48" s="224"/>
      <c r="K48" s="224"/>
      <c r="L48" s="224"/>
      <c r="M48" s="224"/>
      <c r="N48" s="390">
        <f>[2]國女雙!$Y$32</f>
        <v>42</v>
      </c>
      <c r="O48" s="238">
        <f>IF([2]國女雙!$M$32=[2]國女雙!$O$32,"",([2]國女雙!$O$32))</f>
        <v>0</v>
      </c>
      <c r="P48" s="979"/>
      <c r="Q48" s="983"/>
      <c r="R48" s="974">
        <v>44</v>
      </c>
      <c r="S48" s="764" t="str">
        <f>VLOOKUP(R48,[1]國女雙!$A$2:$F$46,4,0)</f>
        <v>桃園縣復旦高中</v>
      </c>
      <c r="T48" s="161" t="str">
        <f>VLOOKUP(R48,[1]國女雙!$A$2:$F$46,5,0)</f>
        <v>黃姝寧</v>
      </c>
    </row>
    <row r="49" spans="1:20" ht="16.149999999999999" customHeight="1">
      <c r="A49" s="974"/>
      <c r="B49" s="764"/>
      <c r="C49" s="161" t="str">
        <f>VLOOKUP(A48,[1]國女雙!$A$2:$F$46,6,0)</f>
        <v>徐珮晶</v>
      </c>
      <c r="D49" s="205"/>
      <c r="E49" s="205"/>
      <c r="F49" s="213">
        <f>A48</f>
        <v>22</v>
      </c>
      <c r="G49" s="205"/>
      <c r="H49" s="205"/>
      <c r="I49" s="205"/>
      <c r="J49" s="205"/>
      <c r="K49" s="205"/>
      <c r="L49" s="205"/>
      <c r="M49" s="205"/>
      <c r="N49" s="205"/>
      <c r="O49" s="243">
        <f>R48</f>
        <v>44</v>
      </c>
      <c r="P49" s="205"/>
      <c r="Q49" s="205"/>
      <c r="R49" s="974"/>
      <c r="S49" s="764"/>
      <c r="T49" s="161" t="str">
        <f>VLOOKUP(R48,[1]國女雙!$A$2:$F$46,6,0)</f>
        <v>袁筱筑</v>
      </c>
    </row>
  </sheetData>
  <sheetProtection password="CEBE" sheet="1" objects="1" scenarios="1"/>
  <mergeCells count="140">
    <mergeCell ref="R40:R41"/>
    <mergeCell ref="S40:S41"/>
    <mergeCell ref="D41:E42"/>
    <mergeCell ref="P41:Q42"/>
    <mergeCell ref="A42:A43"/>
    <mergeCell ref="B42:B43"/>
    <mergeCell ref="R42:R43"/>
    <mergeCell ref="S42:S43"/>
    <mergeCell ref="S48:S49"/>
    <mergeCell ref="D47:E48"/>
    <mergeCell ref="P47:Q48"/>
    <mergeCell ref="A48:A49"/>
    <mergeCell ref="B48:B49"/>
    <mergeCell ref="R48:R49"/>
    <mergeCell ref="I40:J40"/>
    <mergeCell ref="K40:L40"/>
    <mergeCell ref="F39:G40"/>
    <mergeCell ref="N39:O40"/>
    <mergeCell ref="A44:A45"/>
    <mergeCell ref="B44:B45"/>
    <mergeCell ref="A40:A41"/>
    <mergeCell ref="B40:B41"/>
    <mergeCell ref="D45:D46"/>
    <mergeCell ref="Q45:Q46"/>
    <mergeCell ref="A46:A47"/>
    <mergeCell ref="B46:B47"/>
    <mergeCell ref="R46:R47"/>
    <mergeCell ref="S46:S47"/>
    <mergeCell ref="F44:F45"/>
    <mergeCell ref="O44:O45"/>
    <mergeCell ref="R44:R45"/>
    <mergeCell ref="S44:S45"/>
    <mergeCell ref="A34:A35"/>
    <mergeCell ref="B34:B35"/>
    <mergeCell ref="R34:R35"/>
    <mergeCell ref="S34:S35"/>
    <mergeCell ref="D35:D36"/>
    <mergeCell ref="Q35:Q36"/>
    <mergeCell ref="R38:R39"/>
    <mergeCell ref="S38:S39"/>
    <mergeCell ref="A36:A37"/>
    <mergeCell ref="B36:B37"/>
    <mergeCell ref="R36:R37"/>
    <mergeCell ref="S36:S37"/>
    <mergeCell ref="D37:E38"/>
    <mergeCell ref="P37:Q38"/>
    <mergeCell ref="A38:A39"/>
    <mergeCell ref="B38:B39"/>
    <mergeCell ref="A30:A31"/>
    <mergeCell ref="B30:B31"/>
    <mergeCell ref="D31:D32"/>
    <mergeCell ref="A28:A29"/>
    <mergeCell ref="B28:B29"/>
    <mergeCell ref="A32:A33"/>
    <mergeCell ref="S26:S27"/>
    <mergeCell ref="G27:H28"/>
    <mergeCell ref="J27:J28"/>
    <mergeCell ref="K27:K28"/>
    <mergeCell ref="M27:N28"/>
    <mergeCell ref="R30:R31"/>
    <mergeCell ref="S30:S31"/>
    <mergeCell ref="Q31:Q32"/>
    <mergeCell ref="R28:R29"/>
    <mergeCell ref="S28:S29"/>
    <mergeCell ref="B32:B33"/>
    <mergeCell ref="R32:R33"/>
    <mergeCell ref="S32:S33"/>
    <mergeCell ref="E33:F34"/>
    <mergeCell ref="O33:P34"/>
    <mergeCell ref="D29:E30"/>
    <mergeCell ref="P29:Q30"/>
    <mergeCell ref="K29:L30"/>
    <mergeCell ref="R24:R25"/>
    <mergeCell ref="S24:S25"/>
    <mergeCell ref="P25:Q26"/>
    <mergeCell ref="R26:R27"/>
    <mergeCell ref="I25:J26"/>
    <mergeCell ref="A24:A25"/>
    <mergeCell ref="B24:B25"/>
    <mergeCell ref="D25:E26"/>
    <mergeCell ref="A26:A27"/>
    <mergeCell ref="B26:B27"/>
    <mergeCell ref="R18:R19"/>
    <mergeCell ref="S18:S19"/>
    <mergeCell ref="Q19:Q20"/>
    <mergeCell ref="A16:A17"/>
    <mergeCell ref="B16:B17"/>
    <mergeCell ref="R16:R17"/>
    <mergeCell ref="S16:S17"/>
    <mergeCell ref="D17:E18"/>
    <mergeCell ref="P17:Q18"/>
    <mergeCell ref="A18:A19"/>
    <mergeCell ref="B18:B19"/>
    <mergeCell ref="D19:D20"/>
    <mergeCell ref="A20:A21"/>
    <mergeCell ref="B20:B21"/>
    <mergeCell ref="R20:R21"/>
    <mergeCell ref="S20:S21"/>
    <mergeCell ref="E21:F22"/>
    <mergeCell ref="O21:P22"/>
    <mergeCell ref="A22:A23"/>
    <mergeCell ref="B22:B23"/>
    <mergeCell ref="R22:R23"/>
    <mergeCell ref="S22:S23"/>
    <mergeCell ref="D23:D24"/>
    <mergeCell ref="Q23:Q24"/>
    <mergeCell ref="A12:A13"/>
    <mergeCell ref="B12:B13"/>
    <mergeCell ref="R12:R13"/>
    <mergeCell ref="S12:S13"/>
    <mergeCell ref="D13:E14"/>
    <mergeCell ref="P13:Q14"/>
    <mergeCell ref="A14:A15"/>
    <mergeCell ref="B14:B15"/>
    <mergeCell ref="R14:R15"/>
    <mergeCell ref="S14:S15"/>
    <mergeCell ref="I15:J15"/>
    <mergeCell ref="K15:L15"/>
    <mergeCell ref="F15:G16"/>
    <mergeCell ref="N15:O16"/>
    <mergeCell ref="A1:T2"/>
    <mergeCell ref="A3:T4"/>
    <mergeCell ref="A6:A7"/>
    <mergeCell ref="R6:R7"/>
    <mergeCell ref="S6:S7"/>
    <mergeCell ref="D7:E8"/>
    <mergeCell ref="P7:Q8"/>
    <mergeCell ref="B6:B7"/>
    <mergeCell ref="R10:R11"/>
    <mergeCell ref="S10:S11"/>
    <mergeCell ref="A8:A9"/>
    <mergeCell ref="B8:B9"/>
    <mergeCell ref="R8:R9"/>
    <mergeCell ref="S8:S9"/>
    <mergeCell ref="D9:D10"/>
    <mergeCell ref="Q9:Q10"/>
    <mergeCell ref="A10:A11"/>
    <mergeCell ref="B10:B11"/>
    <mergeCell ref="F10:F11"/>
    <mergeCell ref="O10:O11"/>
  </mergeCells>
  <phoneticPr fontId="2" type="noConversion"/>
  <printOptions horizontalCentered="1"/>
  <pageMargins left="0.15748031496062992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1">
    <tabColor rgb="FF0070C0"/>
  </sheetPr>
  <dimension ref="A1:T50"/>
  <sheetViews>
    <sheetView showGridLines="0" topLeftCell="A25" workbookViewId="0">
      <selection activeCell="B33" sqref="B33:B34"/>
    </sheetView>
  </sheetViews>
  <sheetFormatPr defaultRowHeight="19.5"/>
  <cols>
    <col min="1" max="1" width="3.75" style="57" customWidth="1"/>
    <col min="2" max="2" width="13.625" style="476" customWidth="1"/>
    <col min="3" max="3" width="8.625" style="130" customWidth="1"/>
    <col min="4" max="4" width="4.625" style="33" customWidth="1"/>
    <col min="5" max="16" width="3.125" style="33" customWidth="1"/>
    <col min="17" max="17" width="4.625" style="33" customWidth="1"/>
    <col min="18" max="18" width="3.75" style="57" customWidth="1"/>
    <col min="19" max="19" width="14.5" style="476" customWidth="1"/>
    <col min="20" max="20" width="8.625" style="130" customWidth="1"/>
  </cols>
  <sheetData>
    <row r="1" spans="1:20" ht="15" customHeight="1">
      <c r="A1" s="971" t="s">
        <v>457</v>
      </c>
      <c r="B1" s="971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771"/>
      <c r="O1" s="771"/>
      <c r="P1" s="771"/>
      <c r="Q1" s="771"/>
      <c r="R1" s="771"/>
      <c r="S1" s="771"/>
      <c r="T1" s="771"/>
    </row>
    <row r="2" spans="1:20" ht="15" customHeight="1">
      <c r="A2" s="972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771"/>
      <c r="O2" s="771"/>
      <c r="P2" s="771"/>
      <c r="Q2" s="771"/>
      <c r="R2" s="771"/>
      <c r="S2" s="771"/>
      <c r="T2" s="771"/>
    </row>
    <row r="3" spans="1:20" ht="15" customHeight="1">
      <c r="A3" s="973" t="s">
        <v>234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771"/>
      <c r="O3" s="771"/>
      <c r="P3" s="771"/>
      <c r="Q3" s="771"/>
      <c r="R3" s="771"/>
      <c r="S3" s="771"/>
      <c r="T3" s="771"/>
    </row>
    <row r="4" spans="1:20" ht="16.149999999999999" customHeight="1">
      <c r="A4" s="973"/>
      <c r="B4" s="973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771"/>
      <c r="O4" s="771"/>
      <c r="P4" s="771"/>
      <c r="Q4" s="771"/>
      <c r="R4" s="771"/>
      <c r="S4" s="771"/>
      <c r="T4" s="771"/>
    </row>
    <row r="5" spans="1:20" ht="16.149999999999999" customHeight="1">
      <c r="A5" s="159"/>
      <c r="B5" s="475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38"/>
      <c r="O5" s="38"/>
      <c r="P5" s="38"/>
      <c r="Q5" s="38"/>
      <c r="R5" s="30"/>
      <c r="S5" s="477"/>
      <c r="T5" s="30"/>
    </row>
    <row r="6" spans="1:20" ht="16.149999999999999" customHeight="1">
      <c r="A6" s="159"/>
      <c r="B6" s="475"/>
      <c r="C6" s="159"/>
      <c r="D6" s="211"/>
      <c r="E6" s="212"/>
      <c r="F6" s="213"/>
      <c r="G6" s="205"/>
      <c r="H6" s="205"/>
      <c r="I6" s="205"/>
      <c r="J6" s="205"/>
      <c r="K6" s="205"/>
      <c r="L6" s="205"/>
      <c r="M6" s="205"/>
      <c r="N6" s="205"/>
      <c r="O6" s="237"/>
      <c r="P6" s="205"/>
      <c r="Q6" s="205"/>
      <c r="R6" s="30"/>
      <c r="S6" s="477"/>
      <c r="T6" s="30"/>
    </row>
    <row r="7" spans="1:20" ht="16.149999999999999" customHeight="1" thickBot="1">
      <c r="A7" s="974">
        <v>1</v>
      </c>
      <c r="B7" s="1005" t="str">
        <f>VLOOKUP(A7,[1]高男單!$A$2:$E$46,4,0)</f>
        <v>臺南市臺南一中</v>
      </c>
      <c r="C7" s="947" t="str">
        <f>VLOOKUP(A7,[1]高男單!$A$2:$E$46,5,0)</f>
        <v>許振揚</v>
      </c>
      <c r="D7" s="211"/>
      <c r="E7" s="212"/>
      <c r="F7" s="213">
        <f>A7</f>
        <v>1</v>
      </c>
      <c r="G7" s="205"/>
      <c r="H7" s="205"/>
      <c r="I7" s="205"/>
      <c r="J7" s="205"/>
      <c r="K7" s="205"/>
      <c r="L7" s="205"/>
      <c r="M7" s="205"/>
      <c r="N7" s="205"/>
      <c r="O7" s="237">
        <f>R7</f>
        <v>23</v>
      </c>
      <c r="P7" s="205"/>
      <c r="Q7" s="205"/>
      <c r="R7" s="974">
        <v>23</v>
      </c>
      <c r="S7" s="1005" t="str">
        <f>VLOOKUP(R7,[1]高男單!$A$2:$E$46,4,0)</f>
        <v>嘉義市東吳工家</v>
      </c>
      <c r="T7" s="947" t="str">
        <f>VLOOKUP(R7,[1]高男單!$A$2:$E$46,5,0)</f>
        <v>陳瑋祥</v>
      </c>
    </row>
    <row r="8" spans="1:20" ht="16.149999999999999" customHeight="1" thickBot="1">
      <c r="A8" s="974"/>
      <c r="B8" s="1005"/>
      <c r="C8" s="947"/>
      <c r="D8" s="887" t="s">
        <v>420</v>
      </c>
      <c r="E8" s="888"/>
      <c r="F8" s="214">
        <f>IF([2]高男單!$M$17=[2]高男單!$O$17,"",([2]高男單!$M$17))</f>
        <v>3</v>
      </c>
      <c r="G8" s="466">
        <f>[2]高男單!$Y$17</f>
        <v>1</v>
      </c>
      <c r="H8" s="215"/>
      <c r="I8" s="215"/>
      <c r="J8" s="215"/>
      <c r="K8" s="215"/>
      <c r="L8" s="224"/>
      <c r="M8" s="224"/>
      <c r="N8" s="467">
        <f>[2]高男單!$Y$25</f>
        <v>25</v>
      </c>
      <c r="O8" s="238">
        <f>IF([2]高男單!$M$25=[2]高男單!$O$25,"",([2]高男單!$M$25))</f>
        <v>0</v>
      </c>
      <c r="P8" s="975" t="s">
        <v>437</v>
      </c>
      <c r="Q8" s="976"/>
      <c r="R8" s="974"/>
      <c r="S8" s="1005"/>
      <c r="T8" s="947"/>
    </row>
    <row r="9" spans="1:20" ht="16.149999999999999" customHeight="1" thickBot="1">
      <c r="A9" s="974">
        <v>2</v>
      </c>
      <c r="B9" s="1005" t="str">
        <f>VLOOKUP(A9,[1]高男單!$A$2:$E$46,4,0)</f>
        <v>嘉義市嘉義高工</v>
      </c>
      <c r="C9" s="947" t="str">
        <f>VLOOKUP(A9,[1]高男單!$A$2:$E$46,5,0)</f>
        <v>林祐丞</v>
      </c>
      <c r="D9" s="889"/>
      <c r="E9" s="890"/>
      <c r="F9" s="216">
        <f>IF([2]高男單!$M$17=[2]高男單!$O$17,"",([2]高男單!$O$17))</f>
        <v>0</v>
      </c>
      <c r="G9" s="215"/>
      <c r="H9" s="215"/>
      <c r="I9" s="215"/>
      <c r="J9" s="215"/>
      <c r="K9" s="215"/>
      <c r="L9" s="224"/>
      <c r="M9" s="224"/>
      <c r="N9" s="224"/>
      <c r="O9" s="239">
        <f>IF([2]高男單!$M$25=[2]高男單!$O$25,"",([2]高男單!$O$25))</f>
        <v>3</v>
      </c>
      <c r="P9" s="977"/>
      <c r="Q9" s="978"/>
      <c r="R9" s="974">
        <v>24</v>
      </c>
      <c r="S9" s="1005" t="str">
        <f>VLOOKUP(R9,[1]高男單!$A$2:$E$46,4,0)</f>
        <v>苗栗縣君毅高中</v>
      </c>
      <c r="T9" s="947" t="str">
        <f>VLOOKUP(R9,[1]高男單!$A$2:$E$46,5,0)</f>
        <v>葉浜枻</v>
      </c>
    </row>
    <row r="10" spans="1:20" ht="16.149999999999999" customHeight="1" thickBot="1">
      <c r="A10" s="974"/>
      <c r="B10" s="1005"/>
      <c r="C10" s="947"/>
      <c r="D10" s="888" t="s">
        <v>419</v>
      </c>
      <c r="E10" s="217">
        <f>IF([2]高男單!$M$5=[2]高男單!$O$5,"",([2]高男單!$M$5))</f>
        <v>0</v>
      </c>
      <c r="F10" s="218">
        <f>[2]高男單!$Y$5</f>
        <v>3</v>
      </c>
      <c r="G10" s="215"/>
      <c r="H10" s="215"/>
      <c r="I10" s="215"/>
      <c r="J10" s="215"/>
      <c r="K10" s="215"/>
      <c r="L10" s="224"/>
      <c r="M10" s="224"/>
      <c r="N10" s="224"/>
      <c r="O10" s="240">
        <f>[2]高男單!$Y$11</f>
        <v>25</v>
      </c>
      <c r="P10" s="241">
        <f>IF([2]高男單!$M$11=[2]高男單!$O$11,"",([2]高男單!$M$11))</f>
        <v>0</v>
      </c>
      <c r="Q10" s="975" t="s">
        <v>438</v>
      </c>
      <c r="R10" s="974"/>
      <c r="S10" s="1005"/>
      <c r="T10" s="947"/>
    </row>
    <row r="11" spans="1:20" ht="16.149999999999999" customHeight="1" thickBot="1">
      <c r="A11" s="974">
        <v>3</v>
      </c>
      <c r="B11" s="1005" t="str">
        <f>VLOOKUP(A11,[1]高男單!$A$2:$E$46,4,0)</f>
        <v>臺北市松山家商</v>
      </c>
      <c r="C11" s="947" t="str">
        <f>VLOOKUP(A11,[1]高男單!$A$2:$E$46,5,0)</f>
        <v>王耀霆</v>
      </c>
      <c r="D11" s="891"/>
      <c r="E11" s="214">
        <f>IF([2]高男單!$M$5=[2]高男單!$O$5,"",([2]高男單!$O$5))</f>
        <v>3</v>
      </c>
      <c r="F11" s="890" t="s">
        <v>62</v>
      </c>
      <c r="G11" s="214">
        <f>IF([2]高男單!$M$33=[2]高男單!$O$33,"",([2]高男單!$M$33))</f>
        <v>1</v>
      </c>
      <c r="H11" s="466">
        <f>[2]高男單!$Y$33</f>
        <v>5</v>
      </c>
      <c r="I11" s="215"/>
      <c r="J11" s="215"/>
      <c r="K11" s="215"/>
      <c r="L11" s="224"/>
      <c r="M11" s="467">
        <f>[2]高男單!$Y$37</f>
        <v>25</v>
      </c>
      <c r="N11" s="238">
        <f>IF([2]高男單!$M$37=[2]高男單!$O$37,"",([2]高男單!$M$37))</f>
        <v>3</v>
      </c>
      <c r="O11" s="981">
        <v>33</v>
      </c>
      <c r="P11" s="238">
        <f>IF([2]高男單!$M$11=[2]高男單!$O$11,"",([2]高男單!$O$11))</f>
        <v>3</v>
      </c>
      <c r="Q11" s="979"/>
      <c r="R11" s="974">
        <v>25</v>
      </c>
      <c r="S11" s="1005" t="str">
        <f>VLOOKUP(R11,[1]高男單!$A$2:$E$46,4,0)</f>
        <v>高雄市福誠高中</v>
      </c>
      <c r="T11" s="947" t="str">
        <f>VLOOKUP(R11,[1]高男單!$A$2:$E$46,5,0)</f>
        <v>廖振珽</v>
      </c>
    </row>
    <row r="12" spans="1:20" ht="16.149999999999999" customHeight="1">
      <c r="A12" s="974"/>
      <c r="B12" s="1005"/>
      <c r="C12" s="947"/>
      <c r="D12" s="219"/>
      <c r="E12" s="215"/>
      <c r="F12" s="980"/>
      <c r="G12" s="216">
        <f>IF([2]高男單!$M$33=[2]高男單!$O$33,"",([2]高男單!$O$33))</f>
        <v>3</v>
      </c>
      <c r="H12" s="215"/>
      <c r="I12" s="215"/>
      <c r="J12" s="215"/>
      <c r="K12" s="215"/>
      <c r="L12" s="224"/>
      <c r="M12" s="224"/>
      <c r="N12" s="239">
        <f>IF([2]高男單!$M$37=[2]高男單!$O$37,"",([2]高男單!$O$37))</f>
        <v>0</v>
      </c>
      <c r="O12" s="982"/>
      <c r="P12" s="465"/>
      <c r="Q12" s="224"/>
      <c r="R12" s="974"/>
      <c r="S12" s="1005"/>
      <c r="T12" s="947"/>
    </row>
    <row r="13" spans="1:20" ht="16.149999999999999" customHeight="1" thickBot="1">
      <c r="A13" s="974">
        <v>4</v>
      </c>
      <c r="B13" s="1005" t="str">
        <f>VLOOKUP(A13,[1]高男單!$A$2:$E$46,4,0)</f>
        <v>彰化縣彰化藝中</v>
      </c>
      <c r="C13" s="947" t="str">
        <f>VLOOKUP(A13,[1]高男單!$A$2:$E$46,5,0)</f>
        <v>謝丞宗</v>
      </c>
      <c r="D13" s="220"/>
      <c r="E13" s="219"/>
      <c r="F13" s="221">
        <f>A13</f>
        <v>4</v>
      </c>
      <c r="G13" s="222"/>
      <c r="H13" s="215"/>
      <c r="I13" s="215"/>
      <c r="J13" s="215"/>
      <c r="K13" s="215"/>
      <c r="L13" s="224"/>
      <c r="M13" s="224"/>
      <c r="N13" s="230"/>
      <c r="O13" s="242">
        <f>R13</f>
        <v>26</v>
      </c>
      <c r="P13" s="224"/>
      <c r="Q13" s="224"/>
      <c r="R13" s="974">
        <v>26</v>
      </c>
      <c r="S13" s="1005" t="str">
        <f>VLOOKUP(R13,[1]高男單!$A$2:$E$46,4,0)</f>
        <v>彰化縣彰化藝中</v>
      </c>
      <c r="T13" s="947" t="str">
        <f>VLOOKUP(R13,[1]高男單!$A$2:$E$46,5,0)</f>
        <v>鄭晏亦</v>
      </c>
    </row>
    <row r="14" spans="1:20" ht="16.149999999999999" customHeight="1" thickBot="1">
      <c r="A14" s="974"/>
      <c r="B14" s="1005"/>
      <c r="C14" s="947"/>
      <c r="D14" s="887" t="s">
        <v>421</v>
      </c>
      <c r="E14" s="888"/>
      <c r="F14" s="217">
        <f>IF([2]高男單!$M$18=[2]高男單!$O$18,"",([2]高男單!$M$18))</f>
        <v>1</v>
      </c>
      <c r="G14" s="223"/>
      <c r="H14" s="215"/>
      <c r="I14" s="215"/>
      <c r="J14" s="215"/>
      <c r="K14" s="215"/>
      <c r="L14" s="224"/>
      <c r="M14" s="224"/>
      <c r="N14" s="230"/>
      <c r="O14" s="241">
        <f>IF([2]高男單!$M$26=[2]高男單!$O$26,"",([2]高男單!$M$26))</f>
        <v>2</v>
      </c>
      <c r="P14" s="975" t="s">
        <v>439</v>
      </c>
      <c r="Q14" s="976"/>
      <c r="R14" s="974"/>
      <c r="S14" s="1005"/>
      <c r="T14" s="947"/>
    </row>
    <row r="15" spans="1:20" ht="16.149999999999999" customHeight="1" thickBot="1">
      <c r="A15" s="974">
        <v>5</v>
      </c>
      <c r="B15" s="1005" t="str">
        <f>VLOOKUP(A15,[1]高男單!$A$2:$E$46,4,0)</f>
        <v>高雄市大榮高中</v>
      </c>
      <c r="C15" s="947" t="str">
        <f>VLOOKUP(A15,[1]高男單!$A$2:$E$46,5,0)</f>
        <v>彭王維</v>
      </c>
      <c r="D15" s="900"/>
      <c r="E15" s="891"/>
      <c r="F15" s="214">
        <f>IF([2]高男單!$M$18=[2]高男單!$O$18,"",([2]高男單!$O$18))</f>
        <v>3</v>
      </c>
      <c r="G15" s="221">
        <f>[2]高男單!$Y$18</f>
        <v>5</v>
      </c>
      <c r="H15" s="215"/>
      <c r="I15" s="215"/>
      <c r="J15" s="215"/>
      <c r="K15" s="215"/>
      <c r="L15" s="224"/>
      <c r="M15" s="224"/>
      <c r="N15" s="242">
        <f>[2]高男單!$Y$26</f>
        <v>27</v>
      </c>
      <c r="O15" s="238">
        <f>IF([2]高男單!$M$26=[2]高男單!$O$26,"",([2]高男單!$O$26))</f>
        <v>3</v>
      </c>
      <c r="P15" s="979"/>
      <c r="Q15" s="983"/>
      <c r="R15" s="974">
        <v>27</v>
      </c>
      <c r="S15" s="1005" t="str">
        <f>VLOOKUP(R15,[1]高男單!$A$2:$E$46,4,0)</f>
        <v>臺中市青年高中</v>
      </c>
      <c r="T15" s="947" t="str">
        <f>VLOOKUP(R15,[1]高男單!$A$2:$E$46,5,0)</f>
        <v>王成瑜</v>
      </c>
    </row>
    <row r="16" spans="1:20" ht="16.149999999999999" customHeight="1" thickBot="1">
      <c r="A16" s="974"/>
      <c r="B16" s="1005"/>
      <c r="C16" s="947"/>
      <c r="D16" s="224"/>
      <c r="E16" s="224"/>
      <c r="F16" s="889" t="s">
        <v>422</v>
      </c>
      <c r="G16" s="987"/>
      <c r="H16" s="214">
        <f>IF([2]高男單!$M$41=[2]高男單!$O$41,"",([2]高男單!$M$41))</f>
        <v>3</v>
      </c>
      <c r="I16" s="984">
        <f>[2]高男單!$Y$41</f>
        <v>5</v>
      </c>
      <c r="J16" s="985"/>
      <c r="K16" s="986">
        <f>[2]高男單!$Y$43</f>
        <v>25</v>
      </c>
      <c r="L16" s="985"/>
      <c r="M16" s="238">
        <f>IF([2]高男單!$M$43=[2]高男單!$O$43,"",([2]高男單!$M$43))</f>
        <v>3</v>
      </c>
      <c r="N16" s="977" t="s">
        <v>440</v>
      </c>
      <c r="O16" s="988"/>
      <c r="P16" s="224"/>
      <c r="Q16" s="224"/>
      <c r="R16" s="974"/>
      <c r="S16" s="1005"/>
      <c r="T16" s="947"/>
    </row>
    <row r="17" spans="1:20" ht="16.149999999999999" customHeight="1" thickBot="1">
      <c r="A17" s="974">
        <v>6</v>
      </c>
      <c r="B17" s="1005" t="str">
        <f>VLOOKUP(A17,[1]高男單!$A$2:$E$46,4,0)</f>
        <v>新北市海山高中</v>
      </c>
      <c r="C17" s="947" t="str">
        <f>VLOOKUP(A17,[1]高男單!$A$2:$E$46,5,0)</f>
        <v>曾奕澄</v>
      </c>
      <c r="D17" s="220"/>
      <c r="E17" s="219"/>
      <c r="F17" s="988"/>
      <c r="G17" s="987"/>
      <c r="H17" s="216">
        <f>IF([2]高男單!$M$41=[2]高男單!$O$41,"",([2]高男單!$O$41))</f>
        <v>0</v>
      </c>
      <c r="I17" s="225"/>
      <c r="J17" s="225"/>
      <c r="K17" s="225"/>
      <c r="L17" s="224"/>
      <c r="M17" s="239">
        <f>IF([2]高男單!$M$43=[2]高男單!$O$43,"",([2]高男單!$O$43))</f>
        <v>0</v>
      </c>
      <c r="N17" s="989"/>
      <c r="O17" s="988"/>
      <c r="P17" s="224"/>
      <c r="Q17" s="224"/>
      <c r="R17" s="974">
        <v>28</v>
      </c>
      <c r="S17" s="1005" t="str">
        <f>VLOOKUP(R17,[1]高男單!$A$2:$E$46,4,0)</f>
        <v>宜蘭縣羅東高工</v>
      </c>
      <c r="T17" s="947" t="str">
        <f>VLOOKUP(R17,[1]高男單!$A$2:$E$46,5,0)</f>
        <v>林彥辰</v>
      </c>
    </row>
    <row r="18" spans="1:20" ht="16.149999999999999" customHeight="1" thickBot="1">
      <c r="A18" s="974"/>
      <c r="B18" s="1005"/>
      <c r="C18" s="947"/>
      <c r="D18" s="887" t="s">
        <v>423</v>
      </c>
      <c r="E18" s="888"/>
      <c r="F18" s="214">
        <f>IF([2]高男單!$M$19=[2]高男單!$O$19,"",([2]高男單!$M$19))</f>
        <v>3</v>
      </c>
      <c r="G18" s="221">
        <f>[2]高男單!$Y$19</f>
        <v>6</v>
      </c>
      <c r="H18" s="226"/>
      <c r="I18" s="225"/>
      <c r="J18" s="225"/>
      <c r="K18" s="225"/>
      <c r="L18" s="224"/>
      <c r="M18" s="244"/>
      <c r="N18" s="242">
        <f>[2]高男單!$Y$27</f>
        <v>29</v>
      </c>
      <c r="O18" s="238">
        <f>IF([2]高男單!$M$27=[2]高男單!$O$27,"",([2]高男單!$M$27))</f>
        <v>0</v>
      </c>
      <c r="P18" s="975" t="s">
        <v>441</v>
      </c>
      <c r="Q18" s="976"/>
      <c r="R18" s="974"/>
      <c r="S18" s="1005"/>
      <c r="T18" s="947"/>
    </row>
    <row r="19" spans="1:20" ht="16.149999999999999" customHeight="1" thickBot="1">
      <c r="A19" s="974">
        <v>7</v>
      </c>
      <c r="B19" s="1005" t="str">
        <f>VLOOKUP(A19,[1]高男單!$A$2:$E$46,4,0)</f>
        <v>桃園縣武陵高中</v>
      </c>
      <c r="C19" s="947" t="str">
        <f>VLOOKUP(A19,[1]高男單!$A$2:$E$46,5,0)</f>
        <v>黃皓庭</v>
      </c>
      <c r="D19" s="889"/>
      <c r="E19" s="890"/>
      <c r="F19" s="216">
        <f>IF([2]高男單!$M$19=[2]高男單!$O$19,"",([2]高男單!$O$19))</f>
        <v>0</v>
      </c>
      <c r="G19" s="223"/>
      <c r="H19" s="226"/>
      <c r="I19" s="225"/>
      <c r="J19" s="225"/>
      <c r="K19" s="225"/>
      <c r="L19" s="224"/>
      <c r="M19" s="244"/>
      <c r="N19" s="244"/>
      <c r="O19" s="239">
        <f>IF([2]高男單!$M$27=[2]高男單!$O$27,"",([2]高男單!$O$27))</f>
        <v>3</v>
      </c>
      <c r="P19" s="977"/>
      <c r="Q19" s="978"/>
      <c r="R19" s="974">
        <v>29</v>
      </c>
      <c r="S19" s="1005" t="str">
        <f>VLOOKUP(R19,[1]高男單!$A$2:$E$46,4,0)</f>
        <v>桃園縣壽山高中</v>
      </c>
      <c r="T19" s="947" t="str">
        <f>VLOOKUP(R19,[1]高男單!$A$2:$E$46,5,0)</f>
        <v>白皓威</v>
      </c>
    </row>
    <row r="20" spans="1:20" ht="16.149999999999999" customHeight="1" thickBot="1">
      <c r="A20" s="974"/>
      <c r="B20" s="1005"/>
      <c r="C20" s="947"/>
      <c r="D20" s="888" t="s">
        <v>424</v>
      </c>
      <c r="E20" s="217">
        <f>IF([2]高男單!$M$6=[2]高男單!$O$6,"",([2]高男單!$M$6))</f>
        <v>3</v>
      </c>
      <c r="F20" s="222"/>
      <c r="G20" s="223"/>
      <c r="H20" s="226"/>
      <c r="I20" s="225"/>
      <c r="J20" s="225"/>
      <c r="K20" s="225"/>
      <c r="L20" s="224"/>
      <c r="M20" s="244"/>
      <c r="N20" s="244"/>
      <c r="O20" s="244"/>
      <c r="P20" s="241">
        <f>IF([2]高男單!$M$12=[2]高男單!$O$12,"",([2]高男單!$M$12))</f>
        <v>3</v>
      </c>
      <c r="Q20" s="975" t="s">
        <v>442</v>
      </c>
      <c r="R20" s="974"/>
      <c r="S20" s="1005"/>
      <c r="T20" s="947"/>
    </row>
    <row r="21" spans="1:20" ht="16.149999999999999" customHeight="1" thickBot="1">
      <c r="A21" s="974">
        <v>8</v>
      </c>
      <c r="B21" s="1005" t="str">
        <f>VLOOKUP(A21,[1]高男單!$A$2:$E$46,4,0)</f>
        <v>雲林縣大成商工</v>
      </c>
      <c r="C21" s="947" t="str">
        <f>VLOOKUP(A21,[1]高男單!$A$2:$E$46,5,0)</f>
        <v>范佑嘉</v>
      </c>
      <c r="D21" s="891"/>
      <c r="E21" s="214">
        <f>IF([2]高男單!$M$6=[2]高男單!$O$6,"",([2]高男單!$O$6))</f>
        <v>0</v>
      </c>
      <c r="F21" s="221">
        <f>[2]高男單!$Y$6</f>
        <v>7</v>
      </c>
      <c r="G21" s="223"/>
      <c r="H21" s="226"/>
      <c r="I21" s="225"/>
      <c r="J21" s="225"/>
      <c r="K21" s="225"/>
      <c r="L21" s="224"/>
      <c r="M21" s="244"/>
      <c r="N21" s="244"/>
      <c r="O21" s="242">
        <f>[2]高男單!$Y$12</f>
        <v>29</v>
      </c>
      <c r="P21" s="238">
        <f>IF([2]高男單!$M$12=[2]高男單!$O$12,"",([2]高男單!$O$12))</f>
        <v>0</v>
      </c>
      <c r="Q21" s="979"/>
      <c r="R21" s="974">
        <v>30</v>
      </c>
      <c r="S21" s="1005" t="str">
        <f>VLOOKUP(R21,[1]高男單!$A$2:$E$46,4,0)</f>
        <v>南投縣埔里高工</v>
      </c>
      <c r="T21" s="947" t="str">
        <f>VLOOKUP(R21,[1]高男單!$A$2:$E$46,5,0)</f>
        <v>李  毓</v>
      </c>
    </row>
    <row r="22" spans="1:20" ht="16.149999999999999" customHeight="1" thickBot="1">
      <c r="A22" s="974"/>
      <c r="B22" s="1005"/>
      <c r="C22" s="947"/>
      <c r="D22" s="219"/>
      <c r="E22" s="889" t="s">
        <v>425</v>
      </c>
      <c r="F22" s="980"/>
      <c r="G22" s="217">
        <f>IF([2]高男單!$M$34=[2]高男單!$O$34,"",([2]高男單!$M$34))</f>
        <v>3</v>
      </c>
      <c r="H22" s="226"/>
      <c r="I22" s="225"/>
      <c r="J22" s="225"/>
      <c r="K22" s="225"/>
      <c r="L22" s="224"/>
      <c r="M22" s="244"/>
      <c r="N22" s="241">
        <f>IF([2]高男單!$M$38=[2]高男單!$O$38,"",([2]高男單!$M$38))</f>
        <v>3</v>
      </c>
      <c r="O22" s="977" t="s">
        <v>444</v>
      </c>
      <c r="P22" s="978"/>
      <c r="Q22" s="224"/>
      <c r="R22" s="974"/>
      <c r="S22" s="1005"/>
      <c r="T22" s="947"/>
    </row>
    <row r="23" spans="1:20" ht="16.149999999999999" customHeight="1" thickBot="1">
      <c r="A23" s="974">
        <v>9</v>
      </c>
      <c r="B23" s="1005" t="str">
        <f>VLOOKUP(A23,[1]高男單!$A$2:$E$46,4,0)</f>
        <v>臺東縣臺東高商</v>
      </c>
      <c r="C23" s="947" t="str">
        <f>VLOOKUP(A23,[1]高男單!$A$2:$E$46,5,0)</f>
        <v>胡宗諭</v>
      </c>
      <c r="D23" s="219"/>
      <c r="E23" s="985"/>
      <c r="F23" s="980"/>
      <c r="G23" s="214">
        <f>IF([2]高男單!$M$34=[2]高男單!$O$34,"",([2]高男單!$O$34))</f>
        <v>0</v>
      </c>
      <c r="H23" s="221">
        <f>[2]高男單!$Y$34</f>
        <v>6</v>
      </c>
      <c r="I23" s="225"/>
      <c r="J23" s="225"/>
      <c r="K23" s="225"/>
      <c r="L23" s="245"/>
      <c r="M23" s="242">
        <f>[2]高男單!$Y$38</f>
        <v>29</v>
      </c>
      <c r="N23" s="238">
        <f>IF([2]高男單!$M$38=[2]高男單!$O$38,"",([2]高男單!$O$38))</f>
        <v>2</v>
      </c>
      <c r="O23" s="977"/>
      <c r="P23" s="978"/>
      <c r="Q23" s="224"/>
      <c r="R23" s="974">
        <v>31</v>
      </c>
      <c r="S23" s="1005" t="str">
        <f>VLOOKUP(R23,[1]高男單!$A$2:$E$46,4,0)</f>
        <v>嘉義市興華高中</v>
      </c>
      <c r="T23" s="947" t="str">
        <f>VLOOKUP(R23,[1]高男單!$A$2:$E$46,5,0)</f>
        <v>郭冠德</v>
      </c>
    </row>
    <row r="24" spans="1:20" ht="16.149999999999999" customHeight="1" thickBot="1">
      <c r="A24" s="974"/>
      <c r="B24" s="1005"/>
      <c r="C24" s="947"/>
      <c r="D24" s="888" t="s">
        <v>426</v>
      </c>
      <c r="E24" s="214">
        <f>IF([2]高男單!$M$7=[2]高男單!$O$7,"",([2]高男單!$M$7))</f>
        <v>3</v>
      </c>
      <c r="F24" s="221">
        <f>[2]高男單!$Y$7</f>
        <v>9</v>
      </c>
      <c r="G24" s="224"/>
      <c r="H24" s="226"/>
      <c r="I24" s="225"/>
      <c r="J24" s="225"/>
      <c r="K24" s="225"/>
      <c r="L24" s="226"/>
      <c r="M24" s="244"/>
      <c r="N24" s="236"/>
      <c r="O24" s="242">
        <f>[2]高男單!$Y$13</f>
        <v>32</v>
      </c>
      <c r="P24" s="238">
        <f>IF([2]高男單!$M$13=[2]高男單!$O$13,"",([2]高男單!$M$13))</f>
        <v>0</v>
      </c>
      <c r="Q24" s="975" t="s">
        <v>443</v>
      </c>
      <c r="R24" s="974"/>
      <c r="S24" s="1005"/>
      <c r="T24" s="947"/>
    </row>
    <row r="25" spans="1:20" ht="16.149999999999999" customHeight="1" thickBot="1">
      <c r="A25" s="993">
        <v>10</v>
      </c>
      <c r="B25" s="1005" t="str">
        <f>VLOOKUP(A25,[1]高男單!$A$2:$E$46,4,0)</f>
        <v>雲林縣虎尾農工</v>
      </c>
      <c r="C25" s="947" t="str">
        <f>VLOOKUP(A25,[1]高男單!$A$2:$E$46,5,0)</f>
        <v>王智軍</v>
      </c>
      <c r="D25" s="891"/>
      <c r="E25" s="216">
        <f>IF([2]高男單!$M$7=[2]高男單!$O$7,"",([2]高男單!$O$7))</f>
        <v>0</v>
      </c>
      <c r="F25" s="223"/>
      <c r="G25" s="224"/>
      <c r="H25" s="226"/>
      <c r="I25" s="225"/>
      <c r="J25" s="225"/>
      <c r="K25" s="225"/>
      <c r="L25" s="226"/>
      <c r="M25" s="244"/>
      <c r="N25" s="236"/>
      <c r="O25" s="244"/>
      <c r="P25" s="239">
        <f>IF([2]高男單!$M$13=[2]高男單!$O$13,"",([2]高男單!$O$13))</f>
        <v>3</v>
      </c>
      <c r="Q25" s="979"/>
      <c r="R25" s="974">
        <v>32</v>
      </c>
      <c r="S25" s="1005" t="str">
        <f>VLOOKUP(R25,[1]高男單!$A$2:$E$46,4,0)</f>
        <v>新竹縣湖口高中</v>
      </c>
      <c r="T25" s="947" t="str">
        <f>VLOOKUP(R25,[1]高男單!$A$2:$E$46,5,0)</f>
        <v>林鉉洋</v>
      </c>
    </row>
    <row r="26" spans="1:20" ht="16.149999999999999" customHeight="1" thickBot="1">
      <c r="A26" s="993"/>
      <c r="B26" s="1005"/>
      <c r="C26" s="947"/>
      <c r="D26" s="889" t="s">
        <v>427</v>
      </c>
      <c r="E26" s="890"/>
      <c r="F26" s="217">
        <f>IF([2]高男單!$M$20=[2]高男單!$O$20,"",([2]高男單!$M$20))</f>
        <v>0</v>
      </c>
      <c r="G26" s="224"/>
      <c r="H26" s="226"/>
      <c r="I26" s="990" t="s">
        <v>37</v>
      </c>
      <c r="J26" s="991"/>
      <c r="K26" s="225"/>
      <c r="L26" s="226"/>
      <c r="M26" s="244"/>
      <c r="N26" s="236"/>
      <c r="O26" s="241">
        <f>IF([2]高男單!$M$28=[2]高男單!$O$28,"",([2]高男單!$M$28))</f>
        <v>0</v>
      </c>
      <c r="P26" s="977" t="s">
        <v>445</v>
      </c>
      <c r="Q26" s="978"/>
      <c r="R26" s="974"/>
      <c r="S26" s="1005"/>
      <c r="T26" s="947"/>
    </row>
    <row r="27" spans="1:20" ht="16.149999999999999" customHeight="1" thickBot="1">
      <c r="A27" s="974">
        <v>11</v>
      </c>
      <c r="B27" s="1005" t="str">
        <f>VLOOKUP(A27,[1]高男單!$A$2:$E$46,4,0)</f>
        <v>新竹縣湖口高中</v>
      </c>
      <c r="C27" s="947" t="str">
        <f>VLOOKUP(A27,[1]高男單!$A$2:$E$46,5,0)</f>
        <v>江長融</v>
      </c>
      <c r="D27" s="900"/>
      <c r="E27" s="891"/>
      <c r="F27" s="214">
        <f>IF([2]高男單!$M$20=[2]高男單!$O$20,"",([2]高男單!$O$20))</f>
        <v>3</v>
      </c>
      <c r="G27" s="466">
        <f>[2]高男單!$Y$20</f>
        <v>11</v>
      </c>
      <c r="H27" s="226"/>
      <c r="I27" s="992"/>
      <c r="J27" s="991"/>
      <c r="K27" s="225"/>
      <c r="L27" s="224"/>
      <c r="M27" s="244"/>
      <c r="N27" s="467">
        <f>[2]高男單!$Y$28</f>
        <v>33</v>
      </c>
      <c r="O27" s="238">
        <f>IF([2]高男單!$M$28=[2]高男單!$O$28,"",([2]高男單!$O$28))</f>
        <v>3</v>
      </c>
      <c r="P27" s="979"/>
      <c r="Q27" s="983"/>
      <c r="R27" s="974">
        <v>33</v>
      </c>
      <c r="S27" s="1005" t="str">
        <f>VLOOKUP(R27,[1]高男單!$A$2:$E$46,4,0)</f>
        <v>新北市海山高中</v>
      </c>
      <c r="T27" s="947" t="str">
        <f>VLOOKUP(R27,[1]高男單!$A$2:$E$46,5,0)</f>
        <v>黃彥哲</v>
      </c>
    </row>
    <row r="28" spans="1:20" ht="16.149999999999999" customHeight="1" thickBot="1">
      <c r="A28" s="974"/>
      <c r="B28" s="1005"/>
      <c r="C28" s="947"/>
      <c r="D28" s="224"/>
      <c r="E28" s="224"/>
      <c r="F28" s="213">
        <f>A27</f>
        <v>11</v>
      </c>
      <c r="G28" s="889" t="s">
        <v>448</v>
      </c>
      <c r="H28" s="894"/>
      <c r="I28" s="227">
        <f>IF([2]高男單!$M$45=[2]高男單!$O$45,"",([2]高男單!$M$45))</f>
        <v>1</v>
      </c>
      <c r="J28" s="995">
        <f>[2]高男單!$Y$45</f>
        <v>18</v>
      </c>
      <c r="K28" s="997">
        <f>[2]高男單!$Y$46</f>
        <v>44</v>
      </c>
      <c r="L28" s="246">
        <f>IF([2]高男單!$M$46=[2]高男單!$O$46,"",([2]高男單!$M$46))</f>
        <v>0</v>
      </c>
      <c r="M28" s="977" t="s">
        <v>447</v>
      </c>
      <c r="N28" s="978"/>
      <c r="O28" s="243">
        <f>R27</f>
        <v>33</v>
      </c>
      <c r="P28" s="224"/>
      <c r="Q28" s="224"/>
      <c r="R28" s="974"/>
      <c r="S28" s="1005"/>
      <c r="T28" s="947"/>
    </row>
    <row r="29" spans="1:20" ht="16.149999999999999" customHeight="1" thickBot="1">
      <c r="A29" s="974">
        <v>12</v>
      </c>
      <c r="B29" s="1005" t="str">
        <f>VLOOKUP(A29,[1]高男單!$A$2:$E$46,4,0)</f>
        <v>彰化縣彰化藝中</v>
      </c>
      <c r="C29" s="947" t="str">
        <f>VLOOKUP(A29,[1]高男單!$A$2:$E$46,5,0)</f>
        <v>王維麟</v>
      </c>
      <c r="D29" s="224"/>
      <c r="E29" s="224"/>
      <c r="F29" s="213">
        <f>A29</f>
        <v>12</v>
      </c>
      <c r="G29" s="994"/>
      <c r="H29" s="894"/>
      <c r="I29" s="228">
        <f>IF([2]高男單!$M$45=[2]高男單!$O$45,"",([2]高男單!$O$45))</f>
        <v>3</v>
      </c>
      <c r="J29" s="996"/>
      <c r="K29" s="998"/>
      <c r="L29" s="247">
        <f>IF([2]高男單!$M$46=[2]高男單!$O$46,"",([2]高男單!$O$46))</f>
        <v>3</v>
      </c>
      <c r="M29" s="977"/>
      <c r="N29" s="978"/>
      <c r="O29" s="237">
        <f>R29</f>
        <v>34</v>
      </c>
      <c r="P29" s="224"/>
      <c r="Q29" s="224"/>
      <c r="R29" s="974">
        <v>34</v>
      </c>
      <c r="S29" s="1005" t="str">
        <f>VLOOKUP(R29,[1]高男單!$A$2:$E$46,4,0)</f>
        <v>臺北市松山家商</v>
      </c>
      <c r="T29" s="947" t="str">
        <f>VLOOKUP(R29,[1]高男單!$A$2:$E$46,5,0)</f>
        <v>游榮謙</v>
      </c>
    </row>
    <row r="30" spans="1:20" ht="16.149999999999999" customHeight="1" thickBot="1">
      <c r="A30" s="974"/>
      <c r="B30" s="1005"/>
      <c r="C30" s="947"/>
      <c r="D30" s="887" t="s">
        <v>428</v>
      </c>
      <c r="E30" s="888"/>
      <c r="F30" s="214">
        <f>IF([2]高男單!$M$21=[2]高男單!$O$21,"",([2]高男單!$M$21))</f>
        <v>1</v>
      </c>
      <c r="G30" s="466">
        <f>[2]高男單!$Y$21</f>
        <v>14</v>
      </c>
      <c r="H30" s="226"/>
      <c r="I30" s="225"/>
      <c r="J30" s="225"/>
      <c r="K30" s="1001" t="s">
        <v>38</v>
      </c>
      <c r="L30" s="1002"/>
      <c r="M30" s="244"/>
      <c r="N30" s="467">
        <f>[2]高男單!$Y$29</f>
        <v>34</v>
      </c>
      <c r="O30" s="238">
        <f>IF([2]高男單!$M$29=[2]高男單!$O$29,"",([2]高男單!$M$29))</f>
        <v>3</v>
      </c>
      <c r="P30" s="975" t="s">
        <v>446</v>
      </c>
      <c r="Q30" s="976"/>
      <c r="R30" s="974"/>
      <c r="S30" s="1005"/>
      <c r="T30" s="947"/>
    </row>
    <row r="31" spans="1:20" ht="16.149999999999999" customHeight="1" thickBot="1">
      <c r="A31" s="974">
        <v>13</v>
      </c>
      <c r="B31" s="1005" t="str">
        <f>VLOOKUP(A31,[1]高男單!$A$2:$E$46,4,0)</f>
        <v>嘉義縣新港藝中</v>
      </c>
      <c r="C31" s="947" t="str">
        <f>VLOOKUP(A31,[1]高男單!$A$2:$E$46,5,0)</f>
        <v>張祐銘</v>
      </c>
      <c r="D31" s="889"/>
      <c r="E31" s="890"/>
      <c r="F31" s="216">
        <f>IF([2]高男單!$M$21=[2]高男單!$O$21,"",([2]高男單!$O$21))</f>
        <v>3</v>
      </c>
      <c r="G31" s="224"/>
      <c r="H31" s="226"/>
      <c r="I31" s="225"/>
      <c r="J31" s="225"/>
      <c r="K31" s="1003"/>
      <c r="L31" s="1002"/>
      <c r="M31" s="244"/>
      <c r="N31" s="224"/>
      <c r="O31" s="239">
        <f>IF([2]高男單!$M$29=[2]高男單!$O$29,"",([2]高男單!$O$29))</f>
        <v>0</v>
      </c>
      <c r="P31" s="977"/>
      <c r="Q31" s="978"/>
      <c r="R31" s="974">
        <v>35</v>
      </c>
      <c r="S31" s="1005" t="str">
        <f>VLOOKUP(R31,[1]高男單!$A$2:$E$46,4,0)</f>
        <v>臺東縣臺東高商</v>
      </c>
      <c r="T31" s="947" t="str">
        <f>VLOOKUP(R31,[1]高男單!$A$2:$E$46,5,0)</f>
        <v>郭紹平</v>
      </c>
    </row>
    <row r="32" spans="1:20" ht="16.149999999999999" customHeight="1" thickBot="1">
      <c r="A32" s="974"/>
      <c r="B32" s="1005"/>
      <c r="C32" s="947"/>
      <c r="D32" s="888" t="s">
        <v>429</v>
      </c>
      <c r="E32" s="217">
        <f>IF([2]高男單!$M$8=[2]高男單!$O$8,"",([2]高男單!$M$8))</f>
        <v>0</v>
      </c>
      <c r="F32" s="222"/>
      <c r="G32" s="224"/>
      <c r="H32" s="226"/>
      <c r="I32" s="225"/>
      <c r="J32" s="225"/>
      <c r="K32" s="225"/>
      <c r="L32" s="224"/>
      <c r="M32" s="244"/>
      <c r="N32" s="224"/>
      <c r="O32" s="244"/>
      <c r="P32" s="241">
        <f>IF([2]高男單!$M$14=[2]高男單!$O$14,"",([2]高男單!$M$14))</f>
        <v>1</v>
      </c>
      <c r="Q32" s="999" t="s">
        <v>449</v>
      </c>
      <c r="R32" s="974"/>
      <c r="S32" s="1005"/>
      <c r="T32" s="947"/>
    </row>
    <row r="33" spans="1:20" ht="16.149999999999999" customHeight="1" thickBot="1">
      <c r="A33" s="974">
        <v>14</v>
      </c>
      <c r="B33" s="1005" t="str">
        <f>VLOOKUP(A33,[1]高男單!$A$2:$E$46,4,0)</f>
        <v>新北市海山高中</v>
      </c>
      <c r="C33" s="947" t="str">
        <f>VLOOKUP(A33,[1]高男單!$A$2:$E$46,5,0)</f>
        <v>蔡淳佑</v>
      </c>
      <c r="D33" s="891"/>
      <c r="E33" s="214">
        <f>IF([2]高男單!$M$8=[2]高男單!$O$8,"",([2]高男單!$O$8))</f>
        <v>3</v>
      </c>
      <c r="F33" s="221">
        <f>[2]高男單!$Y$8</f>
        <v>14</v>
      </c>
      <c r="G33" s="224"/>
      <c r="H33" s="226"/>
      <c r="I33" s="225"/>
      <c r="J33" s="225"/>
      <c r="K33" s="225"/>
      <c r="L33" s="224"/>
      <c r="M33" s="244"/>
      <c r="N33" s="224"/>
      <c r="O33" s="242">
        <f>[2]高男單!$Y$14</f>
        <v>36</v>
      </c>
      <c r="P33" s="238">
        <f>IF([2]高男單!$M$14=[2]高男單!$O$14,"",([2]高男單!$O$14))</f>
        <v>3</v>
      </c>
      <c r="Q33" s="1000"/>
      <c r="R33" s="974">
        <v>36</v>
      </c>
      <c r="S33" s="1005" t="str">
        <f>VLOOKUP(R33,[1]高男單!$A$2:$E$46,4,0)</f>
        <v>新竹市香山高中</v>
      </c>
      <c r="T33" s="947" t="str">
        <f>VLOOKUP(R33,[1]高男單!$A$2:$E$46,5,0)</f>
        <v>范遠升</v>
      </c>
    </row>
    <row r="34" spans="1:20" ht="16.149999999999999" customHeight="1" thickBot="1">
      <c r="A34" s="974"/>
      <c r="B34" s="1005"/>
      <c r="C34" s="947"/>
      <c r="D34" s="219"/>
      <c r="E34" s="889" t="s">
        <v>430</v>
      </c>
      <c r="F34" s="985"/>
      <c r="G34" s="228">
        <f>IF([2]高男單!$M$35=[2]高男單!$O$35,"",([2]高男單!$M$35))</f>
        <v>3</v>
      </c>
      <c r="H34" s="221">
        <f>[2]高男單!$Y$35</f>
        <v>14</v>
      </c>
      <c r="I34" s="225"/>
      <c r="J34" s="225"/>
      <c r="K34" s="225"/>
      <c r="L34" s="224"/>
      <c r="M34" s="242">
        <f>[2]高男單!$Y$39</f>
        <v>39</v>
      </c>
      <c r="N34" s="238">
        <f>IF([2]高男單!$M$39=[2]高男單!$O$39,"",([2]高男單!$M$39))</f>
        <v>0</v>
      </c>
      <c r="O34" s="977" t="s">
        <v>450</v>
      </c>
      <c r="P34" s="978"/>
      <c r="Q34" s="224"/>
      <c r="R34" s="974"/>
      <c r="S34" s="1005"/>
      <c r="T34" s="947"/>
    </row>
    <row r="35" spans="1:20" ht="16.149999999999999" customHeight="1" thickBot="1">
      <c r="A35" s="974">
        <v>15</v>
      </c>
      <c r="B35" s="1005" t="str">
        <f>VLOOKUP(A35,[1]高男單!$A$2:$E$46,4,0)</f>
        <v>臺中市青年高中</v>
      </c>
      <c r="C35" s="947" t="str">
        <f>VLOOKUP(A35,[1]高男單!$A$2:$E$46,5,0)</f>
        <v>蔡宇倫</v>
      </c>
      <c r="D35" s="219"/>
      <c r="E35" s="985"/>
      <c r="F35" s="985"/>
      <c r="G35" s="216">
        <f>IF([2]高男單!$M$35=[2]高男單!$O$35,"",([2]高男單!$O$35))</f>
        <v>1</v>
      </c>
      <c r="H35" s="226"/>
      <c r="I35" s="225"/>
      <c r="J35" s="225"/>
      <c r="K35" s="225"/>
      <c r="L35" s="224"/>
      <c r="M35" s="244"/>
      <c r="N35" s="239">
        <f>IF([2]高男單!$M$39=[2]高男單!$O$39,"",([2]高男單!$O$39))</f>
        <v>3</v>
      </c>
      <c r="O35" s="977"/>
      <c r="P35" s="978"/>
      <c r="Q35" s="224"/>
      <c r="R35" s="974">
        <v>37</v>
      </c>
      <c r="S35" s="1005" t="str">
        <f>VLOOKUP(R35,[1]高男單!$A$2:$E$46,4,0)</f>
        <v>雲林縣虎尾農工</v>
      </c>
      <c r="T35" s="947" t="str">
        <f>VLOOKUP(R35,[1]高男單!$A$2:$E$46,5,0)</f>
        <v>林登瑋</v>
      </c>
    </row>
    <row r="36" spans="1:20" ht="16.149999999999999" customHeight="1" thickBot="1">
      <c r="A36" s="974"/>
      <c r="B36" s="1005"/>
      <c r="C36" s="947"/>
      <c r="D36" s="888" t="s">
        <v>431</v>
      </c>
      <c r="E36" s="214">
        <f>IF([2]高男單!$M$9=[2]高男單!$O$9,"",([2]高男單!$M$9))</f>
        <v>3</v>
      </c>
      <c r="F36" s="221">
        <f>[2]高男單!$Y$9</f>
        <v>15</v>
      </c>
      <c r="G36" s="226"/>
      <c r="H36" s="226"/>
      <c r="I36" s="225"/>
      <c r="J36" s="225"/>
      <c r="K36" s="225"/>
      <c r="L36" s="224"/>
      <c r="M36" s="244"/>
      <c r="N36" s="248"/>
      <c r="O36" s="242">
        <f>[2]高男單!$Y$15</f>
        <v>37</v>
      </c>
      <c r="P36" s="238">
        <f>IF([2]高男單!$M$15=[2]高男單!$O$15,"",([2]高男單!$M$15))</f>
        <v>3</v>
      </c>
      <c r="Q36" s="999" t="s">
        <v>451</v>
      </c>
      <c r="R36" s="974"/>
      <c r="S36" s="1005"/>
      <c r="T36" s="947"/>
    </row>
    <row r="37" spans="1:20" ht="16.149999999999999" customHeight="1" thickBot="1">
      <c r="A37" s="974">
        <v>16</v>
      </c>
      <c r="B37" s="1005" t="str">
        <f>VLOOKUP(A37,[1]高男單!$A$2:$E$46,4,0)</f>
        <v>桃園縣壽山高中</v>
      </c>
      <c r="C37" s="947" t="str">
        <f>VLOOKUP(A37,[1]高男單!$A$2:$E$46,5,0)</f>
        <v>呂名揚</v>
      </c>
      <c r="D37" s="891"/>
      <c r="E37" s="216">
        <f>IF([2]高男單!$M$9=[2]高男單!$O$9,"",([2]高男單!$O$9))</f>
        <v>1</v>
      </c>
      <c r="F37" s="223"/>
      <c r="G37" s="226"/>
      <c r="H37" s="226"/>
      <c r="I37" s="225"/>
      <c r="J37" s="225"/>
      <c r="K37" s="225"/>
      <c r="L37" s="224"/>
      <c r="M37" s="244"/>
      <c r="N37" s="249"/>
      <c r="O37" s="244"/>
      <c r="P37" s="239">
        <f>IF([2]高男單!$M$15=[2]高男單!$O$15,"",([2]高男單!$O$15))</f>
        <v>0</v>
      </c>
      <c r="Q37" s="1000"/>
      <c r="R37" s="974">
        <v>38</v>
      </c>
      <c r="S37" s="1005" t="str">
        <f>VLOOKUP(R37,[1]高男單!$A$2:$E$46,4,0)</f>
        <v>宜蘭縣宜蘭高中</v>
      </c>
      <c r="T37" s="947" t="str">
        <f>VLOOKUP(R37,[1]高男單!$A$2:$E$46,5,0)</f>
        <v>廖慶哲</v>
      </c>
    </row>
    <row r="38" spans="1:20" ht="16.149999999999999" customHeight="1" thickBot="1">
      <c r="A38" s="974"/>
      <c r="B38" s="1005"/>
      <c r="C38" s="947"/>
      <c r="D38" s="889" t="s">
        <v>432</v>
      </c>
      <c r="E38" s="890"/>
      <c r="F38" s="217">
        <f>IF([2]高男單!$M$22=[2]高男單!$O$22,"",([2]高男單!$M$22))</f>
        <v>3</v>
      </c>
      <c r="G38" s="226"/>
      <c r="H38" s="230"/>
      <c r="I38" s="225"/>
      <c r="J38" s="225"/>
      <c r="K38" s="225"/>
      <c r="L38" s="224"/>
      <c r="M38" s="244"/>
      <c r="N38" s="244"/>
      <c r="O38" s="241">
        <f>IF([2]高男單!$M$30=[2]高男單!$O$30,"",([2]高男單!$M$30))</f>
        <v>0</v>
      </c>
      <c r="P38" s="977" t="s">
        <v>452</v>
      </c>
      <c r="Q38" s="978"/>
      <c r="R38" s="974"/>
      <c r="S38" s="1005"/>
      <c r="T38" s="947"/>
    </row>
    <row r="39" spans="1:20" ht="16.149999999999999" customHeight="1" thickBot="1">
      <c r="A39" s="974">
        <v>17</v>
      </c>
      <c r="B39" s="1005" t="str">
        <f>VLOOKUP(A39,[1]高男單!$A$2:$E$46,4,0)</f>
        <v>新竹市香山高中</v>
      </c>
      <c r="C39" s="947" t="str">
        <f>VLOOKUP(A39,[1]高男單!$A$2:$E$46,5,0)</f>
        <v>廖昱程</v>
      </c>
      <c r="D39" s="900"/>
      <c r="E39" s="891"/>
      <c r="F39" s="214">
        <f>IF([2]高男單!$M$22=[2]高男單!$O$22,"",([2]高男單!$O$22))</f>
        <v>0</v>
      </c>
      <c r="G39" s="221">
        <f>[2]高男單!$Y$22</f>
        <v>15</v>
      </c>
      <c r="H39" s="230"/>
      <c r="I39" s="225"/>
      <c r="J39" s="225"/>
      <c r="K39" s="225"/>
      <c r="L39" s="224"/>
      <c r="M39" s="244"/>
      <c r="N39" s="242">
        <f>[2]高男單!$Y$30</f>
        <v>39</v>
      </c>
      <c r="O39" s="238">
        <f>IF([2]高男單!$M$30=[2]高男單!$O$30,"",([2]高男單!$O$30))</f>
        <v>3</v>
      </c>
      <c r="P39" s="979"/>
      <c r="Q39" s="983"/>
      <c r="R39" s="974">
        <v>39</v>
      </c>
      <c r="S39" s="1005" t="str">
        <f>VLOOKUP(R39,[1]高男單!$A$2:$E$46,4,0)</f>
        <v>臺南市臺南一中</v>
      </c>
      <c r="T39" s="947" t="str">
        <f>VLOOKUP(R39,[1]高男單!$A$2:$E$46,5,0)</f>
        <v>黃建都</v>
      </c>
    </row>
    <row r="40" spans="1:20" ht="16.149999999999999" customHeight="1" thickBot="1">
      <c r="A40" s="974"/>
      <c r="B40" s="1005"/>
      <c r="C40" s="947"/>
      <c r="D40" s="224"/>
      <c r="E40" s="224"/>
      <c r="F40" s="889" t="s">
        <v>433</v>
      </c>
      <c r="G40" s="980"/>
      <c r="H40" s="217">
        <f>IF([2]高男單!$M$42=[2]高男單!$O$42,"",([2]高男單!$M$42))</f>
        <v>0</v>
      </c>
      <c r="I40" s="225"/>
      <c r="J40" s="225"/>
      <c r="K40" s="225"/>
      <c r="L40" s="224"/>
      <c r="M40" s="241">
        <f>IF([2]高男單!$M$44=[2]高男單!$O$44,"",([2]高男單!$M$44))</f>
        <v>0</v>
      </c>
      <c r="N40" s="977" t="s">
        <v>454</v>
      </c>
      <c r="O40" s="988"/>
      <c r="P40" s="224"/>
      <c r="Q40" s="224"/>
      <c r="R40" s="974"/>
      <c r="S40" s="1005"/>
      <c r="T40" s="947"/>
    </row>
    <row r="41" spans="1:20" ht="16.149999999999999" customHeight="1" thickBot="1">
      <c r="A41" s="974">
        <v>18</v>
      </c>
      <c r="B41" s="1005" t="str">
        <f>VLOOKUP(A41,[1]高男單!$A$2:$E$46,4,0)</f>
        <v>臺南市臺南一中</v>
      </c>
      <c r="C41" s="947" t="str">
        <f>VLOOKUP(A41,[1]高男單!$A$2:$E$46,5,0)</f>
        <v>楊子儀</v>
      </c>
      <c r="D41" s="224"/>
      <c r="E41" s="224"/>
      <c r="F41" s="1004"/>
      <c r="G41" s="980"/>
      <c r="H41" s="214">
        <f>IF([2]高男單!$M$42=[2]高男單!$O$42,"",([2]高男單!$O$42))</f>
        <v>3</v>
      </c>
      <c r="I41" s="984">
        <f>[2]高男單!$Y$42</f>
        <v>18</v>
      </c>
      <c r="J41" s="985"/>
      <c r="K41" s="986">
        <f>[2]高男單!$Y$44</f>
        <v>44</v>
      </c>
      <c r="L41" s="985"/>
      <c r="M41" s="238">
        <f>IF([2]高男單!$M$44=[2]高男單!$O$44,"",([2]高男單!$O$44))</f>
        <v>3</v>
      </c>
      <c r="N41" s="989"/>
      <c r="O41" s="988"/>
      <c r="P41" s="224"/>
      <c r="Q41" s="224"/>
      <c r="R41" s="974">
        <v>40</v>
      </c>
      <c r="S41" s="1005" t="str">
        <f>VLOOKUP(R41,[1]高男單!$A$2:$E$46,4,0)</f>
        <v>新竹市新竹高中</v>
      </c>
      <c r="T41" s="947" t="str">
        <f>VLOOKUP(R41,[1]高男單!$A$2:$E$46,5,0)</f>
        <v>李允文</v>
      </c>
    </row>
    <row r="42" spans="1:20" ht="16.149999999999999" customHeight="1" thickBot="1">
      <c r="A42" s="974"/>
      <c r="B42" s="1005"/>
      <c r="C42" s="947"/>
      <c r="D42" s="887" t="s">
        <v>434</v>
      </c>
      <c r="E42" s="888"/>
      <c r="F42" s="214">
        <f>IF([2]高男單!$M$23=[2]高男單!$O$23,"",([2]高男單!$M$23))</f>
        <v>3</v>
      </c>
      <c r="G42" s="221">
        <f>[2]高男單!$Y$23</f>
        <v>18</v>
      </c>
      <c r="H42" s="224"/>
      <c r="I42" s="224"/>
      <c r="J42" s="224"/>
      <c r="K42" s="224"/>
      <c r="L42" s="224"/>
      <c r="M42" s="224"/>
      <c r="N42" s="242">
        <f>[2]高男單!$Y$31</f>
        <v>40</v>
      </c>
      <c r="O42" s="238">
        <f>IF([2]高男單!$M$31=[2]高男單!$O$31,"",([2]高男單!$M$31))</f>
        <v>3</v>
      </c>
      <c r="P42" s="975" t="s">
        <v>453</v>
      </c>
      <c r="Q42" s="976"/>
      <c r="R42" s="974"/>
      <c r="S42" s="1005"/>
      <c r="T42" s="947"/>
    </row>
    <row r="43" spans="1:20" ht="16.149999999999999" customHeight="1" thickBot="1">
      <c r="A43" s="974">
        <v>19</v>
      </c>
      <c r="B43" s="1005" t="str">
        <f>VLOOKUP(A43,[1]高男單!$A$2:$E$46,4,0)</f>
        <v>新竹縣湖口高中</v>
      </c>
      <c r="C43" s="947" t="str">
        <f>VLOOKUP(A43,[1]高男單!$A$2:$E$46,5,0)</f>
        <v>林昱辰</v>
      </c>
      <c r="D43" s="900"/>
      <c r="E43" s="891"/>
      <c r="F43" s="216">
        <f>IF([2]高男單!$M$23=[2]高男單!$O$23,"",([2]高男單!$O$23))</f>
        <v>1</v>
      </c>
      <c r="G43" s="226"/>
      <c r="H43" s="224"/>
      <c r="I43" s="224"/>
      <c r="J43" s="224"/>
      <c r="K43" s="224"/>
      <c r="L43" s="224"/>
      <c r="M43" s="224"/>
      <c r="N43" s="230"/>
      <c r="O43" s="239">
        <f>IF([2]高男單!$M$31=[2]高男單!$O$31,"",([2]高男單!$O$31))</f>
        <v>1</v>
      </c>
      <c r="P43" s="979"/>
      <c r="Q43" s="983"/>
      <c r="R43" s="974">
        <v>41</v>
      </c>
      <c r="S43" s="1005" t="str">
        <f>VLOOKUP(R43,[1]高男單!$A$2:$E$46,4,0)</f>
        <v>臺中市華盛頓高中</v>
      </c>
      <c r="T43" s="947" t="str">
        <f>VLOOKUP(R43,[1]高男單!$A$2:$E$46,5,0)</f>
        <v>黃亭翔</v>
      </c>
    </row>
    <row r="44" spans="1:20" ht="16.149999999999999" customHeight="1">
      <c r="A44" s="974"/>
      <c r="B44" s="1005"/>
      <c r="C44" s="947"/>
      <c r="D44" s="220"/>
      <c r="E44" s="215"/>
      <c r="F44" s="221">
        <f>[2]高男單!$Y$5</f>
        <v>3</v>
      </c>
      <c r="G44" s="226"/>
      <c r="H44" s="224"/>
      <c r="I44" s="224"/>
      <c r="J44" s="224"/>
      <c r="K44" s="224"/>
      <c r="L44" s="224"/>
      <c r="M44" s="224"/>
      <c r="N44" s="230"/>
      <c r="O44" s="250">
        <f>[2]高男單!$Y$18</f>
        <v>5</v>
      </c>
      <c r="P44" s="224"/>
      <c r="Q44" s="224"/>
      <c r="R44" s="974"/>
      <c r="S44" s="1005"/>
      <c r="T44" s="947"/>
    </row>
    <row r="45" spans="1:20" ht="16.149999999999999" customHeight="1" thickBot="1">
      <c r="A45" s="974">
        <v>20</v>
      </c>
      <c r="B45" s="1005" t="str">
        <f>VLOOKUP(A45,[1]高男單!$A$2:$E$46,4,0)</f>
        <v>南投縣同德家商</v>
      </c>
      <c r="C45" s="947" t="str">
        <f>VLOOKUP(A45,[1]高男單!$A$2:$E$46,5,0)</f>
        <v>林承孝</v>
      </c>
      <c r="D45" s="219"/>
      <c r="E45" s="215"/>
      <c r="F45" s="889" t="s">
        <v>235</v>
      </c>
      <c r="G45" s="217">
        <f>IF([2]高男單!$M$36=[2]高男單!$O$36,"",([2]高男單!$M$36))</f>
        <v>3</v>
      </c>
      <c r="H45" s="224"/>
      <c r="I45" s="224"/>
      <c r="J45" s="224"/>
      <c r="K45" s="224"/>
      <c r="L45" s="224"/>
      <c r="M45" s="224"/>
      <c r="N45" s="241">
        <f>IF([2]高男單!$M$40=[2]高男單!$O$40,"",([2]高男單!$M$40))</f>
        <v>0</v>
      </c>
      <c r="O45" s="981">
        <v>36</v>
      </c>
      <c r="P45" s="465"/>
      <c r="Q45" s="224"/>
      <c r="R45" s="974">
        <v>42</v>
      </c>
      <c r="S45" s="1005" t="str">
        <f>VLOOKUP(R45,[1]高男單!$A$2:$E$46,4,0)</f>
        <v>嘉義縣協同高中</v>
      </c>
      <c r="T45" s="947" t="str">
        <f>VLOOKUP(R45,[1]高男單!$A$2:$E$46,5,0)</f>
        <v>吳駿宏</v>
      </c>
    </row>
    <row r="46" spans="1:20" ht="16.149999999999999" customHeight="1" thickBot="1">
      <c r="A46" s="974"/>
      <c r="B46" s="1005"/>
      <c r="C46" s="947"/>
      <c r="D46" s="888" t="s">
        <v>435</v>
      </c>
      <c r="E46" s="214">
        <f>IF([2]高男單!$M$10=[2]高男單!$O$10,"",([2]高男單!$M$10))</f>
        <v>0</v>
      </c>
      <c r="F46" s="985"/>
      <c r="G46" s="228">
        <f>IF([2]高男單!$M$36=[2]高男單!$O$36,"",([2]高男單!$O$36))</f>
        <v>1</v>
      </c>
      <c r="H46" s="466">
        <f>[2]高男單!$Y$36</f>
        <v>18</v>
      </c>
      <c r="I46" s="224"/>
      <c r="J46" s="224"/>
      <c r="K46" s="224"/>
      <c r="L46" s="224"/>
      <c r="M46" s="467">
        <f>[2]高男單!$Y$40</f>
        <v>44</v>
      </c>
      <c r="N46" s="238">
        <f>IF([2]高男單!$M$40=[2]高男單!$O$40,"",([2]高男單!$O$40))</f>
        <v>3</v>
      </c>
      <c r="O46" s="982"/>
      <c r="P46" s="238">
        <f>IF([2]高男單!$M$16=[2]高男單!$O$16,"",([2]高男單!$M$16))</f>
        <v>0</v>
      </c>
      <c r="Q46" s="999" t="s">
        <v>455</v>
      </c>
      <c r="R46" s="974"/>
      <c r="S46" s="1005"/>
      <c r="T46" s="947"/>
    </row>
    <row r="47" spans="1:20" ht="16.149999999999999" customHeight="1" thickBot="1">
      <c r="A47" s="974">
        <v>21</v>
      </c>
      <c r="B47" s="1005" t="str">
        <f>VLOOKUP(A47,[1]高男單!$A$2:$E$46,4,0)</f>
        <v>臺北市松山家商</v>
      </c>
      <c r="C47" s="947" t="str">
        <f>VLOOKUP(A47,[1]高男單!$A$2:$E$46,5,0)</f>
        <v>王啟銘</v>
      </c>
      <c r="D47" s="891"/>
      <c r="E47" s="216">
        <f>IF([2]高男單!$M$10=[2]高男單!$O$10,"",([2]高男單!$O$10))</f>
        <v>3</v>
      </c>
      <c r="F47" s="221">
        <f>[2]高男單!$Y$10</f>
        <v>21</v>
      </c>
      <c r="G47" s="224"/>
      <c r="H47" s="224"/>
      <c r="I47" s="224"/>
      <c r="J47" s="224"/>
      <c r="K47" s="224"/>
      <c r="L47" s="224"/>
      <c r="M47" s="225"/>
      <c r="N47" s="215"/>
      <c r="O47" s="240">
        <f>[2]高男單!$Y$16</f>
        <v>43</v>
      </c>
      <c r="P47" s="239">
        <f>IF([2]高男單!$M$16=[2]高男單!$O$16,"",([2]高男單!$O$16))</f>
        <v>3</v>
      </c>
      <c r="Q47" s="1000"/>
      <c r="R47" s="974">
        <v>43</v>
      </c>
      <c r="S47" s="1005" t="str">
        <f>VLOOKUP(R47,[1]高男單!$A$2:$E$46,4,0)</f>
        <v>屏東縣屏榮高中</v>
      </c>
      <c r="T47" s="947" t="str">
        <f>VLOOKUP(R47,[1]高男單!$A$2:$E$46,5,0)</f>
        <v>陳隆長</v>
      </c>
    </row>
    <row r="48" spans="1:20" ht="16.149999999999999" customHeight="1" thickBot="1">
      <c r="A48" s="974"/>
      <c r="B48" s="1005"/>
      <c r="C48" s="947"/>
      <c r="D48" s="889" t="s">
        <v>436</v>
      </c>
      <c r="E48" s="890"/>
      <c r="F48" s="217">
        <f>IF([2]高男單!$M$24=[2]高男單!$O$24,"",([2]高男單!$M$24))</f>
        <v>3</v>
      </c>
      <c r="G48" s="224"/>
      <c r="H48" s="224"/>
      <c r="I48" s="224"/>
      <c r="J48" s="224"/>
      <c r="K48" s="224"/>
      <c r="L48" s="224"/>
      <c r="M48" s="224"/>
      <c r="N48" s="251"/>
      <c r="O48" s="241">
        <f>IF([2]高男單!$M$32=[2]高男單!$O$32,"",([2]高男單!$M$32))</f>
        <v>0</v>
      </c>
      <c r="P48" s="977" t="s">
        <v>456</v>
      </c>
      <c r="Q48" s="978"/>
      <c r="R48" s="974"/>
      <c r="S48" s="1005"/>
      <c r="T48" s="947"/>
    </row>
    <row r="49" spans="1:20" ht="16.149999999999999" customHeight="1" thickBot="1">
      <c r="A49" s="974">
        <v>22</v>
      </c>
      <c r="B49" s="1005" t="str">
        <f>VLOOKUP(A49,[1]高男單!$A$2:$E$46,4,0)</f>
        <v>苗栗縣君毅高中</v>
      </c>
      <c r="C49" s="947" t="str">
        <f>VLOOKUP(A49,[1]高男單!$A$2:$E$46,5,0)</f>
        <v>黃廉忠</v>
      </c>
      <c r="D49" s="900"/>
      <c r="E49" s="891"/>
      <c r="F49" s="214">
        <f>IF([2]高男單!$M$24=[2]高男單!$O$24,"",([2]高男單!$O$24))</f>
        <v>1</v>
      </c>
      <c r="G49" s="466">
        <f>[2]高男單!$Y$24</f>
        <v>21</v>
      </c>
      <c r="H49" s="224"/>
      <c r="I49" s="224"/>
      <c r="J49" s="224"/>
      <c r="K49" s="224"/>
      <c r="L49" s="224"/>
      <c r="M49" s="224"/>
      <c r="N49" s="467">
        <f>[2]高男單!$Y$32</f>
        <v>44</v>
      </c>
      <c r="O49" s="238">
        <f>IF([2]高男單!$M$32=[2]高男單!$O$32,"",([2]高男單!$O$32))</f>
        <v>3</v>
      </c>
      <c r="P49" s="979"/>
      <c r="Q49" s="983"/>
      <c r="R49" s="974">
        <v>44</v>
      </c>
      <c r="S49" s="1005" t="str">
        <f>VLOOKUP(R49,[1]高男單!$A$2:$E$46,4,0)</f>
        <v>高雄市大榮高中</v>
      </c>
      <c r="T49" s="947" t="str">
        <f>VLOOKUP(R49,[1]高男單!$A$2:$E$46,5,0)</f>
        <v>孫嘉宏</v>
      </c>
    </row>
    <row r="50" spans="1:20" ht="16.149999999999999" customHeight="1">
      <c r="A50" s="974"/>
      <c r="B50" s="1005"/>
      <c r="C50" s="947"/>
      <c r="D50" s="205"/>
      <c r="E50" s="205"/>
      <c r="F50" s="213">
        <f>A49</f>
        <v>22</v>
      </c>
      <c r="G50" s="205"/>
      <c r="H50" s="205"/>
      <c r="I50" s="205"/>
      <c r="J50" s="205"/>
      <c r="K50" s="205"/>
      <c r="L50" s="205"/>
      <c r="M50" s="205"/>
      <c r="N50" s="205"/>
      <c r="O50" s="243">
        <f>R49</f>
        <v>44</v>
      </c>
      <c r="P50" s="205"/>
      <c r="Q50" s="205"/>
      <c r="R50" s="974"/>
      <c r="S50" s="1005"/>
      <c r="T50" s="947"/>
    </row>
  </sheetData>
  <mergeCells count="184">
    <mergeCell ref="K30:L31"/>
    <mergeCell ref="T31:T32"/>
    <mergeCell ref="S31:S32"/>
    <mergeCell ref="R27:R28"/>
    <mergeCell ref="S27:S28"/>
    <mergeCell ref="T49:T50"/>
    <mergeCell ref="D48:E49"/>
    <mergeCell ref="P48:Q49"/>
    <mergeCell ref="D46:D47"/>
    <mergeCell ref="Q46:Q47"/>
    <mergeCell ref="R47:R48"/>
    <mergeCell ref="O45:O46"/>
    <mergeCell ref="S47:S48"/>
    <mergeCell ref="T47:T48"/>
    <mergeCell ref="S43:S44"/>
    <mergeCell ref="T43:T44"/>
    <mergeCell ref="F40:G41"/>
    <mergeCell ref="N40:O41"/>
    <mergeCell ref="T45:T46"/>
    <mergeCell ref="I41:J41"/>
    <mergeCell ref="K41:L41"/>
    <mergeCell ref="T41:T42"/>
    <mergeCell ref="S35:S36"/>
    <mergeCell ref="Q36:Q37"/>
    <mergeCell ref="S41:S42"/>
    <mergeCell ref="D42:E43"/>
    <mergeCell ref="P42:Q43"/>
    <mergeCell ref="A49:A50"/>
    <mergeCell ref="B49:B50"/>
    <mergeCell ref="C49:C50"/>
    <mergeCell ref="R49:R50"/>
    <mergeCell ref="F45:F46"/>
    <mergeCell ref="A47:A48"/>
    <mergeCell ref="B47:B48"/>
    <mergeCell ref="C47:C48"/>
    <mergeCell ref="S49:S50"/>
    <mergeCell ref="A45:A46"/>
    <mergeCell ref="B45:B46"/>
    <mergeCell ref="C45:C46"/>
    <mergeCell ref="R45:R46"/>
    <mergeCell ref="S45:S46"/>
    <mergeCell ref="B33:B34"/>
    <mergeCell ref="C33:C34"/>
    <mergeCell ref="R33:R34"/>
    <mergeCell ref="A41:A42"/>
    <mergeCell ref="B41:B42"/>
    <mergeCell ref="C41:C42"/>
    <mergeCell ref="R41:R42"/>
    <mergeCell ref="C43:C44"/>
    <mergeCell ref="R43:R44"/>
    <mergeCell ref="A43:A44"/>
    <mergeCell ref="B43:B44"/>
    <mergeCell ref="A37:A38"/>
    <mergeCell ref="B37:B38"/>
    <mergeCell ref="C37:C38"/>
    <mergeCell ref="R37:R38"/>
    <mergeCell ref="S37:S38"/>
    <mergeCell ref="T37:T38"/>
    <mergeCell ref="D38:E39"/>
    <mergeCell ref="P38:Q39"/>
    <mergeCell ref="A39:A40"/>
    <mergeCell ref="B39:B40"/>
    <mergeCell ref="C39:C40"/>
    <mergeCell ref="R39:R40"/>
    <mergeCell ref="S39:S40"/>
    <mergeCell ref="T39:T40"/>
    <mergeCell ref="D36:D37"/>
    <mergeCell ref="R31:R32"/>
    <mergeCell ref="O34:P35"/>
    <mergeCell ref="A35:A36"/>
    <mergeCell ref="B35:B36"/>
    <mergeCell ref="C35:C36"/>
    <mergeCell ref="R35:R36"/>
    <mergeCell ref="D30:E31"/>
    <mergeCell ref="P30:Q31"/>
    <mergeCell ref="T33:T34"/>
    <mergeCell ref="T29:T30"/>
    <mergeCell ref="E34:F35"/>
    <mergeCell ref="A29:A30"/>
    <mergeCell ref="B29:B30"/>
    <mergeCell ref="C29:C30"/>
    <mergeCell ref="R29:R30"/>
    <mergeCell ref="S29:S30"/>
    <mergeCell ref="A31:A32"/>
    <mergeCell ref="B31:B32"/>
    <mergeCell ref="C31:C32"/>
    <mergeCell ref="D32:D33"/>
    <mergeCell ref="Q32:Q33"/>
    <mergeCell ref="S33:S34"/>
    <mergeCell ref="T35:T36"/>
    <mergeCell ref="A33:A34"/>
    <mergeCell ref="S23:S24"/>
    <mergeCell ref="T23:T24"/>
    <mergeCell ref="D24:D25"/>
    <mergeCell ref="Q24:Q25"/>
    <mergeCell ref="A25:A26"/>
    <mergeCell ref="B25:B26"/>
    <mergeCell ref="C25:C26"/>
    <mergeCell ref="D26:E27"/>
    <mergeCell ref="A27:A28"/>
    <mergeCell ref="B27:B28"/>
    <mergeCell ref="C27:C28"/>
    <mergeCell ref="G28:H29"/>
    <mergeCell ref="J28:J29"/>
    <mergeCell ref="K28:K29"/>
    <mergeCell ref="M28:N29"/>
    <mergeCell ref="I26:J27"/>
    <mergeCell ref="R25:R26"/>
    <mergeCell ref="S25:S26"/>
    <mergeCell ref="T25:T26"/>
    <mergeCell ref="P26:Q27"/>
    <mergeCell ref="T27:T28"/>
    <mergeCell ref="S17:S18"/>
    <mergeCell ref="T17:T18"/>
    <mergeCell ref="D18:E19"/>
    <mergeCell ref="P18:Q19"/>
    <mergeCell ref="A19:A20"/>
    <mergeCell ref="B19:B20"/>
    <mergeCell ref="C19:C20"/>
    <mergeCell ref="R19:R20"/>
    <mergeCell ref="S19:S20"/>
    <mergeCell ref="T19:T20"/>
    <mergeCell ref="D20:D21"/>
    <mergeCell ref="Q20:Q21"/>
    <mergeCell ref="A21:A22"/>
    <mergeCell ref="B21:B22"/>
    <mergeCell ref="C21:C22"/>
    <mergeCell ref="R21:R22"/>
    <mergeCell ref="S21:S22"/>
    <mergeCell ref="T21:T22"/>
    <mergeCell ref="E22:F23"/>
    <mergeCell ref="O22:P23"/>
    <mergeCell ref="A23:A24"/>
    <mergeCell ref="B23:B24"/>
    <mergeCell ref="C23:C24"/>
    <mergeCell ref="R23:R24"/>
    <mergeCell ref="R11:R12"/>
    <mergeCell ref="S11:S12"/>
    <mergeCell ref="A13:A14"/>
    <mergeCell ref="B13:B14"/>
    <mergeCell ref="C13:C14"/>
    <mergeCell ref="R13:R14"/>
    <mergeCell ref="S13:S14"/>
    <mergeCell ref="T13:T14"/>
    <mergeCell ref="D14:E15"/>
    <mergeCell ref="P14:Q15"/>
    <mergeCell ref="A15:A16"/>
    <mergeCell ref="B15:B16"/>
    <mergeCell ref="C15:C16"/>
    <mergeCell ref="R15:R16"/>
    <mergeCell ref="S15:S16"/>
    <mergeCell ref="T15:T16"/>
    <mergeCell ref="I16:J16"/>
    <mergeCell ref="K16:L16"/>
    <mergeCell ref="F16:G17"/>
    <mergeCell ref="N16:O17"/>
    <mergeCell ref="A17:A18"/>
    <mergeCell ref="B17:B18"/>
    <mergeCell ref="C17:C18"/>
    <mergeCell ref="R17:R18"/>
    <mergeCell ref="T11:T12"/>
    <mergeCell ref="F11:F12"/>
    <mergeCell ref="A11:A12"/>
    <mergeCell ref="B11:B12"/>
    <mergeCell ref="A1:T2"/>
    <mergeCell ref="A3:T4"/>
    <mergeCell ref="A7:A8"/>
    <mergeCell ref="B7:B8"/>
    <mergeCell ref="C7:C8"/>
    <mergeCell ref="C11:C12"/>
    <mergeCell ref="A9:A10"/>
    <mergeCell ref="B9:B10"/>
    <mergeCell ref="C9:C10"/>
    <mergeCell ref="R9:R10"/>
    <mergeCell ref="S9:S10"/>
    <mergeCell ref="O11:O12"/>
    <mergeCell ref="R7:R8"/>
    <mergeCell ref="S7:S8"/>
    <mergeCell ref="T7:T8"/>
    <mergeCell ref="D8:E9"/>
    <mergeCell ref="P8:Q9"/>
    <mergeCell ref="T9:T10"/>
    <mergeCell ref="D10:D11"/>
    <mergeCell ref="Q10:Q11"/>
  </mergeCells>
  <phoneticPr fontId="2" type="noConversion"/>
  <printOptions horizontalCentered="1"/>
  <pageMargins left="0" right="0" top="0.59055118110236227" bottom="0.3937007874015748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9">
    <tabColor rgb="FFFF0000"/>
  </sheetPr>
  <dimension ref="A1:J82"/>
  <sheetViews>
    <sheetView showGridLines="0" topLeftCell="A40" zoomScaleNormal="75" workbookViewId="0">
      <selection activeCell="B16" sqref="B16:B17"/>
    </sheetView>
  </sheetViews>
  <sheetFormatPr defaultRowHeight="15.95" customHeight="1"/>
  <cols>
    <col min="1" max="1" width="3.625" style="41" customWidth="1"/>
    <col min="2" max="2" width="20.625" style="55" customWidth="1"/>
    <col min="3" max="3" width="9.625" style="42" customWidth="1"/>
    <col min="4" max="4" width="10.625" style="52" customWidth="1"/>
    <col min="5" max="5" width="10.625" style="53" customWidth="1"/>
    <col min="6" max="7" width="10.625" style="54" customWidth="1"/>
    <col min="8" max="8" width="3.625" style="47" customWidth="1"/>
    <col min="9" max="9" width="3.625" style="48" customWidth="1"/>
    <col min="10" max="16384" width="9" style="41"/>
  </cols>
  <sheetData>
    <row r="1" spans="1:10" ht="15.95" customHeight="1">
      <c r="A1" s="1025" t="s">
        <v>236</v>
      </c>
      <c r="B1" s="1026"/>
      <c r="C1" s="1026"/>
      <c r="D1" s="1026"/>
      <c r="E1" s="1026"/>
      <c r="F1" s="1026"/>
      <c r="G1" s="1026"/>
      <c r="H1" s="1026"/>
      <c r="I1" s="1026"/>
      <c r="J1" s="771"/>
    </row>
    <row r="2" spans="1:10" ht="15.95" customHeight="1">
      <c r="A2" s="1026"/>
      <c r="B2" s="1026"/>
      <c r="C2" s="1026"/>
      <c r="D2" s="1026"/>
      <c r="E2" s="1026"/>
      <c r="F2" s="1026"/>
      <c r="G2" s="1026"/>
      <c r="H2" s="1026"/>
      <c r="I2" s="1026"/>
      <c r="J2" s="771"/>
    </row>
    <row r="3" spans="1:10" ht="12" customHeight="1">
      <c r="A3" s="1027" t="s">
        <v>157</v>
      </c>
      <c r="B3" s="1027"/>
      <c r="C3" s="1027"/>
      <c r="D3" s="1027"/>
      <c r="E3" s="1027"/>
      <c r="F3" s="1027"/>
      <c r="G3" s="1027"/>
      <c r="H3" s="1027"/>
      <c r="I3" s="1027"/>
      <c r="J3" s="771"/>
    </row>
    <row r="4" spans="1:10" ht="12" customHeight="1">
      <c r="A4" s="1027"/>
      <c r="B4" s="1027"/>
      <c r="C4" s="1027"/>
      <c r="D4" s="1027"/>
      <c r="E4" s="1027"/>
      <c r="F4" s="1027"/>
      <c r="G4" s="1027"/>
      <c r="H4" s="1027"/>
      <c r="I4" s="1027"/>
      <c r="J4" s="771"/>
    </row>
    <row r="5" spans="1:10" ht="12.6" customHeight="1">
      <c r="D5" s="43"/>
      <c r="E5" s="43"/>
      <c r="F5" s="43"/>
      <c r="G5" s="43"/>
      <c r="H5" s="43"/>
      <c r="I5" s="43"/>
    </row>
    <row r="6" spans="1:10" ht="11.45" customHeight="1" thickBot="1">
      <c r="A6" s="1008">
        <v>1</v>
      </c>
      <c r="B6" s="1010" t="str">
        <f>VLOOKUP(A6,[1]高女單!$A$2:$E$34,4,0)</f>
        <v>新北市淡江高中</v>
      </c>
      <c r="C6" s="1006" t="str">
        <f>VLOOKUP(A6,[1]高女單!$A$2:$E$34,5,0)</f>
        <v>黃  歆</v>
      </c>
      <c r="D6" s="340"/>
      <c r="E6" s="341">
        <f>A6</f>
        <v>1</v>
      </c>
      <c r="F6" s="340"/>
      <c r="G6" s="340"/>
      <c r="H6" s="342"/>
      <c r="I6" s="343"/>
      <c r="J6" s="344"/>
    </row>
    <row r="7" spans="1:10" ht="11.45" customHeight="1" thickBot="1">
      <c r="A7" s="1009"/>
      <c r="B7" s="1011"/>
      <c r="C7" s="1007"/>
      <c r="D7" s="1012" t="s">
        <v>43</v>
      </c>
      <c r="E7" s="345">
        <f>IF([2]高女單!$M$5=[2]高女單!$O$5,"",([2]高女單!$M$5))</f>
        <v>3</v>
      </c>
      <c r="F7" s="346">
        <f>[2]高女單!$Y$5</f>
        <v>1</v>
      </c>
      <c r="G7" s="347"/>
      <c r="H7" s="342"/>
      <c r="I7" s="343"/>
      <c r="J7" s="344"/>
    </row>
    <row r="8" spans="1:10" ht="11.45" customHeight="1" thickBot="1">
      <c r="A8" s="1008">
        <v>2</v>
      </c>
      <c r="B8" s="1010" t="str">
        <f>VLOOKUP(A8,[1]高女單!$A$2:$E$34,4,0)</f>
        <v>輪空</v>
      </c>
      <c r="C8" s="1006"/>
      <c r="D8" s="1013"/>
      <c r="E8" s="348">
        <f>IF([2]高女單!$M$5=[2]高女單!$O$5,"",([2]高女單!$O$5))</f>
        <v>0</v>
      </c>
      <c r="F8" s="347"/>
      <c r="G8" s="347"/>
      <c r="H8" s="342"/>
      <c r="I8" s="343"/>
      <c r="J8" s="344"/>
    </row>
    <row r="9" spans="1:10" ht="11.45" customHeight="1" thickBot="1">
      <c r="A9" s="1009"/>
      <c r="B9" s="1011"/>
      <c r="C9" s="1007"/>
      <c r="D9" s="1014" t="s">
        <v>42</v>
      </c>
      <c r="E9" s="1015"/>
      <c r="F9" s="345">
        <f>IF([2]高女單!$M$21=[2]高女單!$O$21,"",([2]高女單!$M$21))</f>
        <v>3</v>
      </c>
      <c r="G9" s="346">
        <f>[2]高女單!$Y$21</f>
        <v>1</v>
      </c>
      <c r="H9" s="342"/>
      <c r="I9" s="343"/>
      <c r="J9" s="344"/>
    </row>
    <row r="10" spans="1:10" ht="11.45" customHeight="1" thickBot="1">
      <c r="A10" s="1008">
        <v>3</v>
      </c>
      <c r="B10" s="1010" t="str">
        <f>VLOOKUP(A10,[1]高女單!$A$2:$E$34,4,0)</f>
        <v>嘉義市嘉義女中</v>
      </c>
      <c r="C10" s="1006" t="str">
        <f>VLOOKUP(A10,[1]高女單!$A$2:$E$34,5,0)</f>
        <v>梁毓珊</v>
      </c>
      <c r="D10" s="1016"/>
      <c r="E10" s="1015"/>
      <c r="F10" s="348">
        <f>IF([2]高女單!$M$21=[2]高女單!$O$21,"",([2]高女單!$O$21))</f>
        <v>0</v>
      </c>
      <c r="G10" s="347"/>
      <c r="H10" s="349"/>
      <c r="I10" s="349"/>
      <c r="J10" s="344"/>
    </row>
    <row r="11" spans="1:10" ht="11.45" customHeight="1" thickBot="1">
      <c r="A11" s="1009"/>
      <c r="B11" s="1011"/>
      <c r="C11" s="1007"/>
      <c r="D11" s="1012" t="s">
        <v>45</v>
      </c>
      <c r="E11" s="350">
        <f>IF([2]高女單!$M$6=[2]高女單!$O$6,"",([2]高女單!$M$6))</f>
        <v>0</v>
      </c>
      <c r="F11" s="351"/>
      <c r="G11" s="347"/>
      <c r="H11" s="349"/>
      <c r="I11" s="349"/>
      <c r="J11" s="344"/>
    </row>
    <row r="12" spans="1:10" ht="11.45" customHeight="1" thickBot="1">
      <c r="A12" s="1008">
        <v>4</v>
      </c>
      <c r="B12" s="1010" t="str">
        <f>VLOOKUP(A12,[1]高女單!$A$2:$E$34,4,0)</f>
        <v>臺南市新豐高中</v>
      </c>
      <c r="C12" s="1006" t="str">
        <f>VLOOKUP(A12,[1]高女單!$A$2:$E$34,5,0)</f>
        <v>陳思涵</v>
      </c>
      <c r="D12" s="1013"/>
      <c r="E12" s="345">
        <f>IF([2]高女單!$M$6=[2]高女單!$O$6,"",([2]高女單!$O$6))</f>
        <v>3</v>
      </c>
      <c r="F12" s="352">
        <f>[2]高女單!$Y$6</f>
        <v>4</v>
      </c>
      <c r="G12" s="347"/>
      <c r="H12" s="1018">
        <f>[2]高女單!$Y$29</f>
        <v>1</v>
      </c>
      <c r="I12" s="1019"/>
      <c r="J12" s="344"/>
    </row>
    <row r="13" spans="1:10" ht="11.45" customHeight="1" thickBot="1">
      <c r="A13" s="1009"/>
      <c r="B13" s="1011"/>
      <c r="C13" s="1007"/>
      <c r="D13" s="353"/>
      <c r="E13" s="341">
        <f>A12</f>
        <v>4</v>
      </c>
      <c r="F13" s="1017" t="s">
        <v>154</v>
      </c>
      <c r="G13" s="345">
        <f>IF([2]高女單!$M$29=[2]高女單!$O$29,"",([2]高女單!$M$29))</f>
        <v>3</v>
      </c>
      <c r="H13" s="1019"/>
      <c r="I13" s="1019"/>
      <c r="J13" s="344"/>
    </row>
    <row r="14" spans="1:10" ht="11.45" customHeight="1" thickBot="1">
      <c r="A14" s="1008">
        <v>5</v>
      </c>
      <c r="B14" s="1010" t="str">
        <f>VLOOKUP(A14,[1]高女單!$A$2:$E$34,4,0)</f>
        <v>屏東縣東港海事</v>
      </c>
      <c r="C14" s="1006" t="str">
        <f>VLOOKUP(A14,[1]高女單!$A$2:$E$34,5,0)</f>
        <v>陳琦文</v>
      </c>
      <c r="D14" s="353"/>
      <c r="E14" s="341">
        <f>A14</f>
        <v>5</v>
      </c>
      <c r="F14" s="1017"/>
      <c r="G14" s="348">
        <f>IF([2]高女單!$M$29=[2]高女單!$O$29,"",([2]高女單!$O$29))</f>
        <v>0</v>
      </c>
      <c r="H14" s="342"/>
      <c r="I14" s="354"/>
      <c r="J14" s="344"/>
    </row>
    <row r="15" spans="1:10" ht="11.45" customHeight="1" thickBot="1">
      <c r="A15" s="1009"/>
      <c r="B15" s="1011"/>
      <c r="C15" s="1007"/>
      <c r="D15" s="1012" t="s">
        <v>48</v>
      </c>
      <c r="E15" s="345">
        <f>IF([2]高女單!$M$7=[2]高女單!$O$7,"",([2]高女單!$M$7))</f>
        <v>0</v>
      </c>
      <c r="F15" s="352">
        <f>[2]高女單!$Y$7</f>
        <v>6</v>
      </c>
      <c r="G15" s="355"/>
      <c r="H15" s="342"/>
      <c r="I15" s="354"/>
      <c r="J15" s="344"/>
    </row>
    <row r="16" spans="1:10" ht="11.45" customHeight="1" thickBot="1">
      <c r="A16" s="1008">
        <v>6</v>
      </c>
      <c r="B16" s="1010" t="str">
        <f>VLOOKUP(A16,[1]高女單!$A$2:$E$34,4,0)</f>
        <v>雲林縣正心高中</v>
      </c>
      <c r="C16" s="1006" t="str">
        <f>VLOOKUP(A16,[1]高女單!$A$2:$E$34,5,0)</f>
        <v>余沛涵</v>
      </c>
      <c r="D16" s="1013"/>
      <c r="E16" s="348">
        <f>IF([2]高女單!$M$7=[2]高女單!$O$7,"",([2]高女單!$O$7))</f>
        <v>3</v>
      </c>
      <c r="F16" s="351"/>
      <c r="G16" s="351"/>
      <c r="H16" s="356"/>
      <c r="I16" s="356"/>
      <c r="J16" s="344"/>
    </row>
    <row r="17" spans="1:10" ht="11.45" customHeight="1" thickBot="1">
      <c r="A17" s="1009"/>
      <c r="B17" s="1011"/>
      <c r="C17" s="1007"/>
      <c r="D17" s="1014" t="s">
        <v>46</v>
      </c>
      <c r="E17" s="1015"/>
      <c r="F17" s="350">
        <f>IF([2]高女單!$M$22=[2]高女單!$O$22,"",([2]高女單!$M$22))</f>
        <v>0</v>
      </c>
      <c r="G17" s="351"/>
      <c r="H17" s="356"/>
      <c r="I17" s="356"/>
      <c r="J17" s="344"/>
    </row>
    <row r="18" spans="1:10" ht="11.45" customHeight="1" thickBot="1">
      <c r="A18" s="1008">
        <v>7</v>
      </c>
      <c r="B18" s="1010" t="str">
        <f>VLOOKUP(A18,[1]高女單!$A$2:$E$34,4,0)</f>
        <v>新竹市香山高中</v>
      </c>
      <c r="C18" s="1006" t="str">
        <f>VLOOKUP(A18,[1]高女單!$A$2:$E$34,5,0)</f>
        <v>歐書真</v>
      </c>
      <c r="D18" s="1016"/>
      <c r="E18" s="1015"/>
      <c r="F18" s="345">
        <f>IF([2]高女單!$M$22=[2]高女單!$O$22,"",([2]高女單!$O$22))</f>
        <v>3</v>
      </c>
      <c r="G18" s="352">
        <f>[2]高女單!$Y$22</f>
        <v>7</v>
      </c>
      <c r="H18" s="356"/>
      <c r="I18" s="356"/>
      <c r="J18" s="344"/>
    </row>
    <row r="19" spans="1:10" ht="11.45" customHeight="1" thickBot="1">
      <c r="A19" s="1009"/>
      <c r="B19" s="1011"/>
      <c r="C19" s="1007"/>
      <c r="D19" s="1012" t="s">
        <v>50</v>
      </c>
      <c r="E19" s="350">
        <f>IF([2]高女單!$M$8=[2]高女單!$O$8,"",([2]高女單!$M$8))</f>
        <v>3</v>
      </c>
      <c r="F19" s="347"/>
      <c r="G19" s="351"/>
      <c r="H19" s="356"/>
      <c r="I19" s="356"/>
      <c r="J19" s="344"/>
    </row>
    <row r="20" spans="1:10" ht="11.45" customHeight="1" thickBot="1">
      <c r="A20" s="1008">
        <v>8</v>
      </c>
      <c r="B20" s="1010" t="str">
        <f>VLOOKUP(A20,[1]高女單!$A$2:$E$34,4,0)</f>
        <v>彰化縣彰化藝中</v>
      </c>
      <c r="C20" s="1006" t="str">
        <f>VLOOKUP(A20,[1]高女單!$A$2:$E$34,5,0)</f>
        <v>盧思旻</v>
      </c>
      <c r="D20" s="1013"/>
      <c r="E20" s="345">
        <f>IF([2]高女單!$M$8=[2]高女單!$O$8,"",([2]高女單!$O$8))</f>
        <v>2</v>
      </c>
      <c r="F20" s="346">
        <f>[2]高女單!$Y$8</f>
        <v>7</v>
      </c>
      <c r="G20" s="351"/>
      <c r="H20" s="356"/>
      <c r="I20" s="356"/>
      <c r="J20" s="344"/>
    </row>
    <row r="21" spans="1:10" ht="11.45" customHeight="1" thickBot="1">
      <c r="A21" s="1009"/>
      <c r="B21" s="1011"/>
      <c r="C21" s="1007"/>
      <c r="D21" s="357"/>
      <c r="E21" s="341">
        <f>A20</f>
        <v>8</v>
      </c>
      <c r="F21" s="358"/>
      <c r="G21" s="1017" t="s">
        <v>62</v>
      </c>
      <c r="H21" s="359">
        <f>IF([2]高女單!$M$33=[2]高女單!$O$33,"",([2]高女單!$M$33))</f>
        <v>3</v>
      </c>
      <c r="I21" s="1020">
        <f>[2]高女單!$Y$33</f>
        <v>1</v>
      </c>
      <c r="J21" s="1020" t="s">
        <v>332</v>
      </c>
    </row>
    <row r="22" spans="1:10" ht="11.45" customHeight="1" thickBot="1">
      <c r="A22" s="1008">
        <v>9</v>
      </c>
      <c r="B22" s="1010" t="str">
        <f>VLOOKUP(A22,[1]高女單!$A$2:$E$34,4,0)</f>
        <v>桃園縣復旦高中</v>
      </c>
      <c r="C22" s="1006" t="str">
        <f>VLOOKUP(A22,[1]高女單!$A$2:$E$34,5,0)</f>
        <v>孫筠婷</v>
      </c>
      <c r="D22" s="360"/>
      <c r="E22" s="341">
        <f>A22</f>
        <v>9</v>
      </c>
      <c r="F22" s="1018">
        <f>[2]高女單!$Y$9</f>
        <v>10</v>
      </c>
      <c r="G22" s="1017"/>
      <c r="H22" s="361">
        <f>IF([2]高女單!$M$33=[2]高女單!$O$33,"",([2]高女單!$O$33))</f>
        <v>1</v>
      </c>
      <c r="I22" s="1021"/>
      <c r="J22" s="1030"/>
    </row>
    <row r="23" spans="1:10" ht="11.45" customHeight="1" thickBot="1">
      <c r="A23" s="1009"/>
      <c r="B23" s="1011"/>
      <c r="C23" s="1007"/>
      <c r="D23" s="1012" t="s">
        <v>53</v>
      </c>
      <c r="E23" s="345">
        <f>IF([2]高女單!$M$9=[2]高女單!$O$9,"",([2]高女單!$M$9))</f>
        <v>0</v>
      </c>
      <c r="F23" s="1019"/>
      <c r="G23" s="362"/>
      <c r="H23" s="363"/>
      <c r="I23" s="356"/>
      <c r="J23" s="344"/>
    </row>
    <row r="24" spans="1:10" ht="11.45" customHeight="1" thickBot="1">
      <c r="A24" s="1008">
        <v>10</v>
      </c>
      <c r="B24" s="1010" t="str">
        <f>VLOOKUP(A24,[1]高女單!$A$2:$E$34,4,0)</f>
        <v>高雄市林園高中</v>
      </c>
      <c r="C24" s="1006" t="str">
        <f>VLOOKUP(A24,[1]高女單!$A$2:$E$34,5,0)</f>
        <v>李佳倚</v>
      </c>
      <c r="D24" s="1013"/>
      <c r="E24" s="348">
        <f>IF([2]高女單!$M$9=[2]高女單!$O$9,"",([2]高女單!$O$9))</f>
        <v>3</v>
      </c>
      <c r="F24" s="347"/>
      <c r="G24" s="1023">
        <f>[2]高女單!$Y$23</f>
        <v>12</v>
      </c>
      <c r="H24" s="363"/>
      <c r="I24" s="356"/>
      <c r="J24" s="344"/>
    </row>
    <row r="25" spans="1:10" ht="11.45" customHeight="1" thickBot="1">
      <c r="A25" s="1009"/>
      <c r="B25" s="1011"/>
      <c r="C25" s="1007"/>
      <c r="D25" s="347"/>
      <c r="E25" s="1017" t="s">
        <v>47</v>
      </c>
      <c r="F25" s="345">
        <f>IF([2]高女單!$M$23=[2]高女單!$O$23,"",([2]高女單!$M$23))</f>
        <v>0</v>
      </c>
      <c r="G25" s="1024"/>
      <c r="H25" s="363"/>
      <c r="I25" s="356"/>
      <c r="J25" s="344"/>
    </row>
    <row r="26" spans="1:10" ht="11.45" customHeight="1" thickBot="1">
      <c r="A26" s="1008">
        <v>11</v>
      </c>
      <c r="B26" s="1010" t="str">
        <f>VLOOKUP(A26,[1]高女單!$A$2:$E$34,4,0)</f>
        <v>桃園縣中壢高中</v>
      </c>
      <c r="C26" s="1006" t="str">
        <f>VLOOKUP(A26,[1]高女單!$A$2:$E$34,5,0)</f>
        <v>李  庭</v>
      </c>
      <c r="D26" s="364"/>
      <c r="E26" s="1017"/>
      <c r="F26" s="348">
        <f>IF([2]高女單!$M$23=[2]高女單!$O$23,"",([2]高女單!$O$23))</f>
        <v>3</v>
      </c>
      <c r="G26" s="351"/>
      <c r="H26" s="363"/>
      <c r="I26" s="356"/>
      <c r="J26" s="344"/>
    </row>
    <row r="27" spans="1:10" ht="11.45" customHeight="1" thickBot="1">
      <c r="A27" s="1009"/>
      <c r="B27" s="1011"/>
      <c r="C27" s="1007"/>
      <c r="D27" s="1012" t="s">
        <v>55</v>
      </c>
      <c r="E27" s="350">
        <f>IF([2]高女單!$M$10=[2]高女單!$O$10,"",([2]高女單!$M$10))</f>
        <v>0</v>
      </c>
      <c r="F27" s="362"/>
      <c r="G27" s="1022"/>
      <c r="H27" s="363"/>
      <c r="I27" s="356"/>
      <c r="J27" s="344"/>
    </row>
    <row r="28" spans="1:10" ht="11.45" customHeight="1" thickBot="1">
      <c r="A28" s="1008">
        <v>12</v>
      </c>
      <c r="B28" s="1010" t="str">
        <f>VLOOKUP(A28,[1]高女單!$A$2:$E$34,4,0)</f>
        <v>臺中市華盛頓高中</v>
      </c>
      <c r="C28" s="1006" t="str">
        <f>VLOOKUP(A28,[1]高女單!$A$2:$E$34,5,0)</f>
        <v>詹子葳</v>
      </c>
      <c r="D28" s="1013"/>
      <c r="E28" s="345">
        <f>IF([2]高女單!$M$10=[2]高女單!$O$10,"",([2]高女單!$O$10))</f>
        <v>3</v>
      </c>
      <c r="F28" s="352">
        <f>[2]高女單!$Y$10</f>
        <v>12</v>
      </c>
      <c r="G28" s="1022"/>
      <c r="H28" s="363"/>
      <c r="I28" s="356"/>
      <c r="J28" s="344"/>
    </row>
    <row r="29" spans="1:10" ht="11.45" customHeight="1" thickBot="1">
      <c r="A29" s="1009"/>
      <c r="B29" s="1011"/>
      <c r="C29" s="1007"/>
      <c r="D29" s="357"/>
      <c r="E29" s="341">
        <f>A28</f>
        <v>12</v>
      </c>
      <c r="F29" s="1017" t="s">
        <v>155</v>
      </c>
      <c r="G29" s="350">
        <f>IF([2]高女單!$M$30=[2]高女單!$O$30,"",([2]高女單!$M$30))</f>
        <v>2</v>
      </c>
      <c r="H29" s="363"/>
      <c r="I29" s="356"/>
      <c r="J29" s="344"/>
    </row>
    <row r="30" spans="1:10" ht="11.45" customHeight="1" thickBot="1">
      <c r="A30" s="1008">
        <v>13</v>
      </c>
      <c r="B30" s="1010" t="str">
        <f>VLOOKUP(A30,[1]高女單!$A$2:$E$34,4,0)</f>
        <v>新竹市新竹女中</v>
      </c>
      <c r="C30" s="1006" t="str">
        <f>VLOOKUP(A30,[1]高女單!$A$2:$E$34,5,0)</f>
        <v>張筑珺</v>
      </c>
      <c r="D30" s="347"/>
      <c r="E30" s="341">
        <f>A30</f>
        <v>13</v>
      </c>
      <c r="F30" s="1017"/>
      <c r="G30" s="345">
        <f>IF([2]高女單!$M$30=[2]高女單!$O$30,"",([2]高女單!$O$30))</f>
        <v>3</v>
      </c>
      <c r="H30" s="1018">
        <f>[2]高女單!$Y$30</f>
        <v>14</v>
      </c>
      <c r="I30" s="1019"/>
      <c r="J30" s="344"/>
    </row>
    <row r="31" spans="1:10" ht="11.45" customHeight="1" thickBot="1">
      <c r="A31" s="1009"/>
      <c r="B31" s="1011"/>
      <c r="C31" s="1007"/>
      <c r="D31" s="1012" t="s">
        <v>58</v>
      </c>
      <c r="E31" s="345">
        <f>IF([2]高女單!$M$11=[2]高女單!$O$11,"",([2]高女單!$M$11))</f>
        <v>0</v>
      </c>
      <c r="F31" s="352">
        <f>[2]高女單!$Y$11</f>
        <v>14</v>
      </c>
      <c r="G31" s="347"/>
      <c r="H31" s="1019"/>
      <c r="I31" s="1019"/>
      <c r="J31" s="344"/>
    </row>
    <row r="32" spans="1:10" ht="11.45" customHeight="1" thickBot="1">
      <c r="A32" s="1008">
        <v>14</v>
      </c>
      <c r="B32" s="1010" t="str">
        <f>VLOOKUP(A32,[1]高女單!$A$2:$E$34,4,0)</f>
        <v>臺北市南湖高中</v>
      </c>
      <c r="C32" s="1006" t="str">
        <f>VLOOKUP(A32,[1]高女單!$A$2:$E$34,5,0)</f>
        <v>簡詩耘</v>
      </c>
      <c r="D32" s="1013"/>
      <c r="E32" s="348">
        <f>IF([2]高女單!$M$11=[2]高女單!$O$11,"",([2]高女單!$O$11))</f>
        <v>3</v>
      </c>
      <c r="F32" s="355"/>
      <c r="G32" s="347"/>
      <c r="H32" s="365"/>
      <c r="I32" s="366"/>
      <c r="J32" s="344"/>
    </row>
    <row r="33" spans="1:10" ht="11.45" customHeight="1" thickBot="1">
      <c r="A33" s="1009"/>
      <c r="B33" s="1011"/>
      <c r="C33" s="1007"/>
      <c r="D33" s="1014" t="s">
        <v>51</v>
      </c>
      <c r="E33" s="1015"/>
      <c r="F33" s="350">
        <f>IF([2]高女單!$M$24=[2]高女單!$O$24,"",([2]高女單!$M$24))</f>
        <v>3</v>
      </c>
      <c r="G33" s="347"/>
      <c r="H33" s="366"/>
      <c r="I33" s="366"/>
      <c r="J33" s="344"/>
    </row>
    <row r="34" spans="1:10" ht="11.45" customHeight="1" thickBot="1">
      <c r="A34" s="1008">
        <v>15</v>
      </c>
      <c r="B34" s="1010" t="str">
        <f>VLOOKUP(A34,[1]高女單!$A$2:$E$34,4,0)</f>
        <v>嘉義縣新港藝中</v>
      </c>
      <c r="C34" s="1006" t="str">
        <f>VLOOKUP(A34,[1]高女單!$A$2:$E$34,5,0)</f>
        <v>羅純懿</v>
      </c>
      <c r="D34" s="1016"/>
      <c r="E34" s="1015"/>
      <c r="F34" s="345">
        <f>IF([2]高女單!$M$24=[2]高女單!$O$24,"",([2]高女單!$O$24))</f>
        <v>1</v>
      </c>
      <c r="G34" s="1018">
        <f>[2]高女單!$Y$24</f>
        <v>14</v>
      </c>
      <c r="H34" s="366"/>
      <c r="I34" s="366"/>
      <c r="J34" s="344"/>
    </row>
    <row r="35" spans="1:10" ht="11.45" customHeight="1" thickBot="1">
      <c r="A35" s="1009"/>
      <c r="B35" s="1011"/>
      <c r="C35" s="1007"/>
      <c r="D35" s="1012" t="s">
        <v>60</v>
      </c>
      <c r="E35" s="350">
        <f>IF([2]高女單!$M$12=[2]高女單!$O$12,"",([2]高女單!$M$12))</f>
        <v>0</v>
      </c>
      <c r="F35" s="347"/>
      <c r="G35" s="1019"/>
      <c r="H35" s="367"/>
      <c r="I35" s="356"/>
      <c r="J35" s="344"/>
    </row>
    <row r="36" spans="1:10" ht="11.45" customHeight="1" thickBot="1">
      <c r="A36" s="1008">
        <v>16</v>
      </c>
      <c r="B36" s="1010" t="str">
        <f>VLOOKUP(A36,[1]高女單!$A$2:$E$34,4,0)</f>
        <v>臺南市新豐高中</v>
      </c>
      <c r="C36" s="1006" t="str">
        <f>VLOOKUP(A36,[1]高女單!$A$2:$E$34,5,0)</f>
        <v>許雅婷</v>
      </c>
      <c r="D36" s="1013"/>
      <c r="E36" s="345">
        <f>IF([2]高女單!$M$12=[2]高女單!$O$12,"",([2]高女單!$O$12))</f>
        <v>3</v>
      </c>
      <c r="F36" s="1018">
        <f>[2]高女單!$Y$12</f>
        <v>16</v>
      </c>
      <c r="G36" s="347"/>
      <c r="H36" s="367"/>
      <c r="I36" s="356"/>
      <c r="J36" s="344"/>
    </row>
    <row r="37" spans="1:10" ht="11.45" customHeight="1">
      <c r="A37" s="1009"/>
      <c r="B37" s="1011"/>
      <c r="C37" s="1007"/>
      <c r="D37" s="357"/>
      <c r="E37" s="341">
        <f>A36</f>
        <v>16</v>
      </c>
      <c r="F37" s="1019"/>
      <c r="G37" s="1028"/>
      <c r="H37" s="1028"/>
      <c r="I37" s="368"/>
      <c r="J37" s="344"/>
    </row>
    <row r="38" spans="1:10" ht="11.45" customHeight="1" thickBot="1">
      <c r="A38" s="1008">
        <v>17</v>
      </c>
      <c r="B38" s="1010" t="str">
        <f>VLOOKUP(A38,[1]高女單!$A$2:$E$34,4,0)</f>
        <v>臺中市清水高中</v>
      </c>
      <c r="C38" s="1006" t="str">
        <f>VLOOKUP(A38,[1]高女單!$A$2:$E$34,5,0)</f>
        <v>陳怡蓁</v>
      </c>
      <c r="D38" s="357"/>
      <c r="E38" s="341">
        <f>A38</f>
        <v>17</v>
      </c>
      <c r="F38" s="1018">
        <f>[2]高女單!$Y$13</f>
        <v>18</v>
      </c>
      <c r="G38" s="1029"/>
      <c r="H38" s="1028"/>
      <c r="I38" s="368"/>
      <c r="J38" s="344"/>
    </row>
    <row r="39" spans="1:10" ht="11.45" customHeight="1" thickBot="1">
      <c r="A39" s="1009"/>
      <c r="B39" s="1011"/>
      <c r="C39" s="1007"/>
      <c r="D39" s="1012" t="s">
        <v>44</v>
      </c>
      <c r="E39" s="345">
        <f>IF([2]高女單!$M$13=[2]高女單!$O$13,"",([2]高女單!$M$13))</f>
        <v>1</v>
      </c>
      <c r="F39" s="1019"/>
      <c r="G39" s="347"/>
      <c r="H39" s="347"/>
      <c r="I39" s="347"/>
      <c r="J39" s="344"/>
    </row>
    <row r="40" spans="1:10" ht="11.45" customHeight="1" thickBot="1">
      <c r="A40" s="1008">
        <v>18</v>
      </c>
      <c r="B40" s="1010" t="str">
        <f>VLOOKUP(A40,[1]高女單!$A$2:$E$34,4,0)</f>
        <v>桃園縣復旦高中</v>
      </c>
      <c r="C40" s="1006" t="str">
        <f>VLOOKUP(A40,[1]高女單!$A$2:$E$34,5,0)</f>
        <v>古培孜</v>
      </c>
      <c r="D40" s="1013"/>
      <c r="E40" s="348">
        <f>IF([2]高女單!$M$13=[2]高女單!$O$13,"",([2]高女單!$O$13))</f>
        <v>3</v>
      </c>
      <c r="F40" s="347"/>
      <c r="G40" s="1018">
        <f>[2]高女單!$Y$25</f>
        <v>20</v>
      </c>
      <c r="H40" s="347"/>
      <c r="I40" s="347"/>
      <c r="J40" s="344"/>
    </row>
    <row r="41" spans="1:10" ht="11.45" customHeight="1" thickBot="1">
      <c r="A41" s="1009"/>
      <c r="B41" s="1011"/>
      <c r="C41" s="1007"/>
      <c r="D41" s="1014" t="s">
        <v>52</v>
      </c>
      <c r="E41" s="1015"/>
      <c r="F41" s="345">
        <f>IF([2]高女單!$M$25=[2]高女單!$O$25,"",([2]高女單!$M$25))</f>
        <v>0</v>
      </c>
      <c r="G41" s="1019"/>
      <c r="H41" s="369"/>
      <c r="I41" s="356"/>
      <c r="J41" s="344"/>
    </row>
    <row r="42" spans="1:10" ht="11.45" customHeight="1" thickBot="1">
      <c r="A42" s="1008">
        <v>19</v>
      </c>
      <c r="B42" s="1010" t="str">
        <f>VLOOKUP(A42,[1]高女單!$A$2:$E$34,4,0)</f>
        <v>嘉義市東吳工家</v>
      </c>
      <c r="C42" s="1006" t="str">
        <f>VLOOKUP(A42,[1]高女單!$A$2:$E$34,5,0)</f>
        <v>邱湘庭</v>
      </c>
      <c r="D42" s="1016"/>
      <c r="E42" s="1015"/>
      <c r="F42" s="348">
        <f>IF([2]高女單!$M$25=[2]高女單!$O$25,"",([2]高女單!$O$25))</f>
        <v>3</v>
      </c>
      <c r="G42" s="347"/>
      <c r="H42" s="370"/>
      <c r="I42" s="366"/>
      <c r="J42" s="344"/>
    </row>
    <row r="43" spans="1:10" ht="11.45" customHeight="1" thickBot="1">
      <c r="A43" s="1009"/>
      <c r="B43" s="1011"/>
      <c r="C43" s="1007"/>
      <c r="D43" s="1012" t="s">
        <v>66</v>
      </c>
      <c r="E43" s="350">
        <f>IF([2]高女單!$M$14=[2]高女單!$O$14,"",([2]高女單!$M$14))</f>
        <v>0</v>
      </c>
      <c r="F43" s="351"/>
      <c r="G43" s="347"/>
      <c r="H43" s="366"/>
      <c r="I43" s="366"/>
      <c r="J43" s="344"/>
    </row>
    <row r="44" spans="1:10" ht="11.45" customHeight="1" thickBot="1">
      <c r="A44" s="1008">
        <v>20</v>
      </c>
      <c r="B44" s="1010" t="str">
        <f>VLOOKUP(A44,[1]高女單!$A$2:$E$34,4,0)</f>
        <v>新北市淡江高中</v>
      </c>
      <c r="C44" s="1006" t="str">
        <f>VLOOKUP(A44,[1]高女單!$A$2:$E$34,5,0)</f>
        <v>黃郁雯</v>
      </c>
      <c r="D44" s="1013"/>
      <c r="E44" s="345">
        <f>IF([2]高女單!$M$14=[2]高女單!$O$14,"",([2]高女單!$O$14))</f>
        <v>3</v>
      </c>
      <c r="F44" s="352">
        <f>[2]高女單!$Y$14</f>
        <v>20</v>
      </c>
      <c r="G44" s="347"/>
      <c r="H44" s="1018">
        <f>[2]高女單!$Y$31</f>
        <v>24</v>
      </c>
      <c r="I44" s="1019"/>
      <c r="J44" s="344"/>
    </row>
    <row r="45" spans="1:10" ht="11.45" customHeight="1" thickBot="1">
      <c r="A45" s="1009"/>
      <c r="B45" s="1011"/>
      <c r="C45" s="1007"/>
      <c r="D45" s="357"/>
      <c r="E45" s="341">
        <f>A44</f>
        <v>20</v>
      </c>
      <c r="F45" s="1017" t="s">
        <v>237</v>
      </c>
      <c r="G45" s="345">
        <f>IF([2]高女單!$M$31=[2]高女單!$O$31,"",([2]高女單!$M$31))</f>
        <v>1</v>
      </c>
      <c r="H45" s="1019"/>
      <c r="I45" s="1019"/>
      <c r="J45" s="344"/>
    </row>
    <row r="46" spans="1:10" ht="11.45" customHeight="1" thickBot="1">
      <c r="A46" s="1008">
        <v>21</v>
      </c>
      <c r="B46" s="1010" t="str">
        <f>VLOOKUP(A46,[1]高女單!$A$2:$E$34,4,0)</f>
        <v>臺北市南湖高中</v>
      </c>
      <c r="C46" s="1006" t="str">
        <f>VLOOKUP(A46,[1]高女單!$A$2:$E$34,5,0)</f>
        <v>邱祥晴</v>
      </c>
      <c r="D46" s="347"/>
      <c r="E46" s="341">
        <f>A46</f>
        <v>21</v>
      </c>
      <c r="F46" s="1017"/>
      <c r="G46" s="348">
        <f>IF([2]高女單!$M$31=[2]高女單!$O$31,"",([2]高女單!$O$31))</f>
        <v>3</v>
      </c>
      <c r="H46" s="371"/>
      <c r="I46" s="356"/>
      <c r="J46" s="344"/>
    </row>
    <row r="47" spans="1:10" ht="11.45" customHeight="1" thickBot="1">
      <c r="A47" s="1009"/>
      <c r="B47" s="1011"/>
      <c r="C47" s="1007"/>
      <c r="D47" s="1012" t="s">
        <v>49</v>
      </c>
      <c r="E47" s="345">
        <f>IF([2]高女單!$M$15=[2]高女單!$O$15,"",([2]高女單!$M$15))</f>
        <v>2</v>
      </c>
      <c r="F47" s="352">
        <f>[2]高女單!$Y$15</f>
        <v>22</v>
      </c>
      <c r="G47" s="355"/>
      <c r="H47" s="371"/>
      <c r="I47" s="356"/>
      <c r="J47" s="344"/>
    </row>
    <row r="48" spans="1:10" ht="11.45" customHeight="1" thickBot="1">
      <c r="A48" s="1008">
        <v>22</v>
      </c>
      <c r="B48" s="1010" t="str">
        <f>VLOOKUP(A48,[1]高女單!$A$2:$E$34,4,0)</f>
        <v>彰化縣和美實校</v>
      </c>
      <c r="C48" s="1006" t="str">
        <f>VLOOKUP(A48,[1]高女單!$A$2:$E$34,5,0)</f>
        <v>林宜寶</v>
      </c>
      <c r="D48" s="1013"/>
      <c r="E48" s="348">
        <f>IF([2]高女單!$M$15=[2]高女單!$O$15,"",([2]高女單!$O$15))</f>
        <v>3</v>
      </c>
      <c r="F48" s="355"/>
      <c r="G48" s="351"/>
      <c r="H48" s="371"/>
      <c r="I48" s="356"/>
      <c r="J48" s="344"/>
    </row>
    <row r="49" spans="1:10" ht="11.45" customHeight="1" thickBot="1">
      <c r="A49" s="1009"/>
      <c r="B49" s="1011"/>
      <c r="C49" s="1007"/>
      <c r="D49" s="1014" t="s">
        <v>56</v>
      </c>
      <c r="E49" s="1015"/>
      <c r="F49" s="350">
        <f>IF([2]高女單!$M$26=[2]高女單!$O$26,"",([2]高女單!$M$26))</f>
        <v>1</v>
      </c>
      <c r="G49" s="351"/>
      <c r="H49" s="371"/>
      <c r="I49" s="356"/>
      <c r="J49" s="344"/>
    </row>
    <row r="50" spans="1:10" ht="11.45" customHeight="1" thickBot="1">
      <c r="A50" s="1008">
        <v>23</v>
      </c>
      <c r="B50" s="1010" t="str">
        <f>VLOOKUP(A50,[1]高女單!$A$2:$E$34,4,0)</f>
        <v>高雄市林園高中</v>
      </c>
      <c r="C50" s="1006" t="str">
        <f>VLOOKUP(A50,[1]高女單!$A$2:$E$34,5,0)</f>
        <v>曾琬珺</v>
      </c>
      <c r="D50" s="1016"/>
      <c r="E50" s="1015"/>
      <c r="F50" s="345">
        <f>IF([2]高女單!$M$26=[2]高女單!$O$26,"",([2]高女單!$O$26))</f>
        <v>3</v>
      </c>
      <c r="G50" s="1023">
        <f>[2]高女單!$Y$26</f>
        <v>24</v>
      </c>
      <c r="H50" s="371"/>
      <c r="I50" s="356"/>
      <c r="J50" s="344"/>
    </row>
    <row r="51" spans="1:10" ht="11.45" customHeight="1" thickBot="1">
      <c r="A51" s="1009"/>
      <c r="B51" s="1011"/>
      <c r="C51" s="1007"/>
      <c r="D51" s="1012" t="s">
        <v>156</v>
      </c>
      <c r="E51" s="350">
        <f>IF([2]高女單!$M$16=[2]高女單!$O$16,"",([2]高女單!$M$16))</f>
        <v>0</v>
      </c>
      <c r="F51" s="347"/>
      <c r="G51" s="1024"/>
      <c r="H51" s="371"/>
      <c r="I51" s="356"/>
      <c r="J51" s="344"/>
    </row>
    <row r="52" spans="1:10" ht="11.45" customHeight="1" thickBot="1">
      <c r="A52" s="1008">
        <v>24</v>
      </c>
      <c r="B52" s="1010" t="str">
        <f>VLOOKUP(A52,[1]高女單!$A$2:$E$34,4,0)</f>
        <v>臺南市新豐高中</v>
      </c>
      <c r="C52" s="1006" t="str">
        <f>VLOOKUP(A52,[1]高女單!$A$2:$E$34,5,0)</f>
        <v>林珀璇</v>
      </c>
      <c r="D52" s="1013"/>
      <c r="E52" s="345">
        <f>IF([2]高女單!$M$16=[2]高女單!$O$16,"",([2]高女單!$O$16))</f>
        <v>3</v>
      </c>
      <c r="F52" s="1018">
        <f>[2]高女單!$Y$16</f>
        <v>24</v>
      </c>
      <c r="G52" s="372"/>
      <c r="H52" s="371"/>
      <c r="I52" s="356"/>
      <c r="J52" s="344"/>
    </row>
    <row r="53" spans="1:10" ht="11.45" customHeight="1" thickBot="1">
      <c r="A53" s="1009"/>
      <c r="B53" s="1011"/>
      <c r="C53" s="1007"/>
      <c r="D53" s="357"/>
      <c r="E53" s="341">
        <f>A52</f>
        <v>24</v>
      </c>
      <c r="F53" s="1019"/>
      <c r="G53" s="1017" t="s">
        <v>64</v>
      </c>
      <c r="H53" s="359">
        <f>IF([2]高女單!$M$34=[2]高女單!$O$34,"",([2]高女單!$M$34))</f>
        <v>3</v>
      </c>
      <c r="I53" s="1020">
        <f>[2]高女單!$Y$34</f>
        <v>24</v>
      </c>
      <c r="J53" s="1020" t="s">
        <v>333</v>
      </c>
    </row>
    <row r="54" spans="1:10" ht="11.45" customHeight="1" thickBot="1">
      <c r="A54" s="1008">
        <v>25</v>
      </c>
      <c r="B54" s="1010" t="str">
        <f>VLOOKUP(A54,[1]高女單!$A$2:$E$34,4,0)</f>
        <v>高雄市樹德家商</v>
      </c>
      <c r="C54" s="1006" t="str">
        <f>VLOOKUP(A54,[1]高女單!$A$2:$E$34,5,0)</f>
        <v>吳雅靜</v>
      </c>
      <c r="D54" s="357"/>
      <c r="E54" s="341">
        <f>A54</f>
        <v>25</v>
      </c>
      <c r="F54" s="1018">
        <f>[2]高女單!$Y$17</f>
        <v>25</v>
      </c>
      <c r="G54" s="1017"/>
      <c r="H54" s="361">
        <f>IF([2]高女單!$M$34=[2]高女單!$O$34,"",([2]高女單!$O$34))</f>
        <v>0</v>
      </c>
      <c r="I54" s="1021"/>
      <c r="J54" s="1021"/>
    </row>
    <row r="55" spans="1:10" ht="11.45" customHeight="1" thickBot="1">
      <c r="A55" s="1009"/>
      <c r="B55" s="1011"/>
      <c r="C55" s="1007"/>
      <c r="D55" s="1012" t="s">
        <v>54</v>
      </c>
      <c r="E55" s="345">
        <f>IF([2]高女單!$M$17=[2]高女單!$O$17,"",([2]高女單!$M$17))</f>
        <v>3</v>
      </c>
      <c r="F55" s="1019"/>
      <c r="G55" s="372"/>
      <c r="H55" s="369"/>
      <c r="I55" s="356"/>
      <c r="J55" s="344"/>
    </row>
    <row r="56" spans="1:10" ht="11.45" customHeight="1" thickBot="1">
      <c r="A56" s="1008">
        <v>26</v>
      </c>
      <c r="B56" s="1010" t="str">
        <f>VLOOKUP(A56,[1]高女單!$A$2:$E$34,4,0)</f>
        <v>宜蘭縣蘭陽女中</v>
      </c>
      <c r="C56" s="1006" t="str">
        <f>VLOOKUP(A56,[1]高女單!$A$2:$E$34,5,0)</f>
        <v>黃品淳</v>
      </c>
      <c r="D56" s="1013"/>
      <c r="E56" s="348">
        <f>IF([2]高女單!$M$17=[2]高女單!$O$17,"",([2]高女單!$O$17))</f>
        <v>0</v>
      </c>
      <c r="F56" s="373"/>
      <c r="G56" s="1023">
        <f>[2]高女單!$Y$27</f>
        <v>25</v>
      </c>
      <c r="H56" s="369"/>
      <c r="I56" s="356"/>
      <c r="J56" s="344"/>
    </row>
    <row r="57" spans="1:10" ht="11.45" customHeight="1" thickBot="1">
      <c r="A57" s="1009"/>
      <c r="B57" s="1011"/>
      <c r="C57" s="1007"/>
      <c r="D57" s="1014" t="s">
        <v>57</v>
      </c>
      <c r="E57" s="1015"/>
      <c r="F57" s="345">
        <f>IF([2]高女單!$M$27=[2]高女單!$O$27,"",([2]高女單!$M$27))</f>
        <v>3</v>
      </c>
      <c r="G57" s="1024"/>
      <c r="H57" s="369"/>
      <c r="I57" s="356"/>
      <c r="J57" s="344"/>
    </row>
    <row r="58" spans="1:10" ht="11.45" customHeight="1" thickBot="1">
      <c r="A58" s="1008">
        <v>27</v>
      </c>
      <c r="B58" s="1010" t="str">
        <f>VLOOKUP(A58,[1]高女單!$A$2:$E$34,4,0)</f>
        <v>彰化縣和美實校</v>
      </c>
      <c r="C58" s="1006" t="str">
        <f>VLOOKUP(A58,[1]高女單!$A$2:$E$34,5,0)</f>
        <v>張倢棻</v>
      </c>
      <c r="D58" s="1016"/>
      <c r="E58" s="1015"/>
      <c r="F58" s="348">
        <f>IF([2]高女單!$M$27=[2]高女單!$O$27,"",([2]高女單!$O$27))</f>
        <v>2</v>
      </c>
      <c r="G58" s="351"/>
      <c r="H58" s="369"/>
      <c r="I58" s="356"/>
      <c r="J58" s="344"/>
    </row>
    <row r="59" spans="1:10" ht="11.45" customHeight="1" thickBot="1">
      <c r="A59" s="1009"/>
      <c r="B59" s="1011"/>
      <c r="C59" s="1007"/>
      <c r="D59" s="1012" t="s">
        <v>63</v>
      </c>
      <c r="E59" s="350">
        <f>IF([2]高女單!$M$18=[2]高女單!$O$18,"",([2]高女單!$M$18))</f>
        <v>1</v>
      </c>
      <c r="F59" s="351"/>
      <c r="G59" s="351"/>
      <c r="H59" s="369"/>
      <c r="I59" s="356"/>
      <c r="J59" s="344"/>
    </row>
    <row r="60" spans="1:10" ht="11.45" customHeight="1" thickBot="1">
      <c r="A60" s="1008">
        <v>28</v>
      </c>
      <c r="B60" s="1010" t="str">
        <f>VLOOKUP(A60,[1]高女單!$A$2:$E$34,4,0)</f>
        <v>苗栗縣君毅高中</v>
      </c>
      <c r="C60" s="1006" t="str">
        <f>VLOOKUP(A60,[1]高女單!$A$2:$E$34,5,0)</f>
        <v>林  芷</v>
      </c>
      <c r="D60" s="1013"/>
      <c r="E60" s="345">
        <f>IF([2]高女單!$M$18=[2]高女單!$O$18,"",([2]高女單!$O$18))</f>
        <v>3</v>
      </c>
      <c r="F60" s="352">
        <f>[2]高女單!$Y$18</f>
        <v>28</v>
      </c>
      <c r="G60" s="355"/>
      <c r="H60" s="369"/>
      <c r="I60" s="356"/>
      <c r="J60" s="344"/>
    </row>
    <row r="61" spans="1:10" ht="11.45" customHeight="1" thickBot="1">
      <c r="A61" s="1009"/>
      <c r="B61" s="1011"/>
      <c r="C61" s="1007"/>
      <c r="D61" s="374"/>
      <c r="E61" s="341">
        <f>A60</f>
        <v>28</v>
      </c>
      <c r="F61" s="1017" t="s">
        <v>238</v>
      </c>
      <c r="G61" s="350">
        <f>IF([2]高女單!$M$32=[2]高女單!$O$32,"",([2]高女單!$M$32))</f>
        <v>0</v>
      </c>
      <c r="H61" s="369"/>
      <c r="I61" s="356"/>
      <c r="J61" s="344"/>
    </row>
    <row r="62" spans="1:10" ht="11.45" customHeight="1" thickBot="1">
      <c r="A62" s="1008">
        <v>29</v>
      </c>
      <c r="B62" s="1010" t="str">
        <f>VLOOKUP(A62,[1]高女單!$A$2:$E$34,4,0)</f>
        <v>新北市永平高中</v>
      </c>
      <c r="C62" s="1006" t="str">
        <f>VLOOKUP(A62,[1]高女單!$A$2:$E$34,5,0)</f>
        <v>謝函諭</v>
      </c>
      <c r="D62" s="357"/>
      <c r="E62" s="341">
        <f>A62</f>
        <v>29</v>
      </c>
      <c r="F62" s="1017"/>
      <c r="G62" s="345">
        <f>IF([2]高女單!$M$32=[2]高女單!$O$32,"",([2]高女單!$O$32))</f>
        <v>3</v>
      </c>
      <c r="H62" s="1018">
        <f>[2]高女單!$Y$32</f>
        <v>29</v>
      </c>
      <c r="I62" s="1019"/>
      <c r="J62" s="344"/>
    </row>
    <row r="63" spans="1:10" ht="11.45" customHeight="1" thickBot="1">
      <c r="A63" s="1009"/>
      <c r="B63" s="1011"/>
      <c r="C63" s="1007"/>
      <c r="D63" s="1012" t="s">
        <v>59</v>
      </c>
      <c r="E63" s="345">
        <f>IF([2]高女單!$M$19=[2]高女單!$O$19,"",([2]高女單!$M$19))</f>
        <v>3</v>
      </c>
      <c r="F63" s="352">
        <f>[2]高女單!$Y$19</f>
        <v>29</v>
      </c>
      <c r="G63" s="375"/>
      <c r="H63" s="1019"/>
      <c r="I63" s="1019"/>
      <c r="J63" s="344"/>
    </row>
    <row r="64" spans="1:10" ht="11.45" customHeight="1" thickBot="1">
      <c r="A64" s="1008">
        <v>30</v>
      </c>
      <c r="B64" s="1010" t="str">
        <f>VLOOKUP(A64,[1]高女單!$A$2:$E$34,4,0)</f>
        <v>臺北市南湖高中</v>
      </c>
      <c r="C64" s="1006" t="str">
        <f>VLOOKUP(A64,[1]高女單!$A$2:$E$34,5,0)</f>
        <v>陳姲妡</v>
      </c>
      <c r="D64" s="1013"/>
      <c r="E64" s="348">
        <f>IF([2]高女單!$M$19=[2]高女單!$O$19,"",([2]高女單!$O$19))</f>
        <v>0</v>
      </c>
      <c r="F64" s="362"/>
      <c r="G64" s="347"/>
      <c r="H64" s="369"/>
      <c r="I64" s="356"/>
      <c r="J64" s="344"/>
    </row>
    <row r="65" spans="1:10" ht="11.45" customHeight="1" thickBot="1">
      <c r="A65" s="1009"/>
      <c r="B65" s="1011"/>
      <c r="C65" s="1007"/>
      <c r="D65" s="1014" t="s">
        <v>61</v>
      </c>
      <c r="E65" s="1015"/>
      <c r="F65" s="350">
        <f>IF([2]高女單!$M$28=[2]高女單!$O$28,"",([2]高女單!$M$28))</f>
        <v>3</v>
      </c>
      <c r="G65" s="347"/>
      <c r="H65" s="369"/>
      <c r="I65" s="356"/>
      <c r="J65" s="344"/>
    </row>
    <row r="66" spans="1:10" ht="11.45" customHeight="1" thickBot="1">
      <c r="A66" s="1008">
        <v>31</v>
      </c>
      <c r="B66" s="1010" t="str">
        <f>VLOOKUP(A66,[1]高女單!$A$2:$E$34,4,0)</f>
        <v>臺中市東山高中</v>
      </c>
      <c r="C66" s="1006" t="str">
        <f>VLOOKUP(A66,[1]高女單!$A$2:$E$34,5,0)</f>
        <v>施惠萍</v>
      </c>
      <c r="D66" s="1016"/>
      <c r="E66" s="1015"/>
      <c r="F66" s="345">
        <f>IF([2]高女單!$M$28=[2]高女單!$O$28,"",([2]高女單!$O$28))</f>
        <v>1</v>
      </c>
      <c r="G66" s="1018">
        <f>[2]高女單!$Y$28</f>
        <v>29</v>
      </c>
      <c r="H66" s="369"/>
      <c r="I66" s="356"/>
      <c r="J66" s="344"/>
    </row>
    <row r="67" spans="1:10" ht="11.45" customHeight="1" thickBot="1">
      <c r="A67" s="1009"/>
      <c r="B67" s="1011"/>
      <c r="C67" s="1007"/>
      <c r="D67" s="1012" t="s">
        <v>65</v>
      </c>
      <c r="E67" s="350">
        <f>IF([2]高女單!$M$20=[2]高女單!$O$20,"",([2]高女單!$M$20))</f>
        <v>1</v>
      </c>
      <c r="F67" s="347"/>
      <c r="G67" s="1019"/>
      <c r="H67" s="369"/>
      <c r="I67" s="356"/>
      <c r="J67" s="344"/>
    </row>
    <row r="68" spans="1:10" ht="11.45" customHeight="1" thickBot="1">
      <c r="A68" s="1008">
        <v>32</v>
      </c>
      <c r="B68" s="1010" t="str">
        <f>VLOOKUP(A68,[1]高女單!$A$2:$E$34,4,0)</f>
        <v>新竹市香山高中</v>
      </c>
      <c r="C68" s="1006" t="str">
        <f>VLOOKUP(A68,[1]高女單!$A$2:$E$34,5,0)</f>
        <v>賴奕儒</v>
      </c>
      <c r="D68" s="1013"/>
      <c r="E68" s="345">
        <f>IF([2]高女單!$M$20=[2]高女單!$O$20,"",([2]高女單!$O$20))</f>
        <v>3</v>
      </c>
      <c r="F68" s="1018">
        <f>[2]高女單!$Y$20</f>
        <v>32</v>
      </c>
      <c r="G68" s="347"/>
      <c r="H68" s="369"/>
      <c r="I68" s="356"/>
      <c r="J68" s="344"/>
    </row>
    <row r="69" spans="1:10" ht="11.45" customHeight="1">
      <c r="A69" s="1009"/>
      <c r="B69" s="1011"/>
      <c r="C69" s="1007"/>
      <c r="D69" s="376"/>
      <c r="E69" s="341">
        <f>A68</f>
        <v>32</v>
      </c>
      <c r="F69" s="1019"/>
      <c r="G69" s="377"/>
      <c r="H69" s="369"/>
      <c r="I69" s="356"/>
      <c r="J69" s="344"/>
    </row>
    <row r="70" spans="1:10" ht="15.95" customHeight="1">
      <c r="D70" s="44"/>
      <c r="E70" s="45"/>
      <c r="F70" s="46"/>
      <c r="G70" s="46"/>
    </row>
    <row r="71" spans="1:10" ht="15.95" customHeight="1">
      <c r="D71" s="44"/>
      <c r="E71" s="45"/>
      <c r="F71" s="46"/>
      <c r="G71" s="46"/>
    </row>
    <row r="72" spans="1:10" ht="15.95" customHeight="1">
      <c r="D72" s="44"/>
      <c r="E72" s="45"/>
      <c r="F72" s="46"/>
      <c r="G72" s="46"/>
    </row>
    <row r="73" spans="1:10" ht="15.95" customHeight="1">
      <c r="D73" s="49"/>
      <c r="E73" s="50"/>
      <c r="F73" s="51"/>
      <c r="G73" s="51"/>
    </row>
    <row r="74" spans="1:10" ht="15.95" customHeight="1">
      <c r="D74" s="49"/>
      <c r="E74" s="50"/>
      <c r="F74" s="51"/>
      <c r="G74" s="51"/>
    </row>
    <row r="75" spans="1:10" ht="15.95" customHeight="1">
      <c r="D75" s="49"/>
      <c r="E75" s="50"/>
      <c r="F75" s="51"/>
      <c r="G75" s="51"/>
    </row>
    <row r="76" spans="1:10" ht="15.95" customHeight="1">
      <c r="D76" s="49"/>
      <c r="E76" s="50"/>
      <c r="F76" s="51"/>
      <c r="G76" s="51"/>
    </row>
    <row r="77" spans="1:10" ht="15.95" customHeight="1">
      <c r="D77" s="49"/>
      <c r="E77" s="50"/>
      <c r="F77" s="51"/>
      <c r="G77" s="51"/>
    </row>
    <row r="78" spans="1:10" ht="15.95" customHeight="1">
      <c r="D78" s="49"/>
      <c r="E78" s="50"/>
      <c r="F78" s="51"/>
      <c r="G78" s="51"/>
    </row>
    <row r="79" spans="1:10" ht="15.95" customHeight="1">
      <c r="D79" s="49"/>
      <c r="E79" s="50"/>
      <c r="F79" s="51"/>
      <c r="G79" s="51"/>
    </row>
    <row r="80" spans="1:10" ht="15.95" customHeight="1">
      <c r="D80" s="49"/>
      <c r="E80" s="50"/>
      <c r="F80" s="51"/>
      <c r="G80" s="51"/>
    </row>
    <row r="81" spans="4:7" ht="15.95" customHeight="1">
      <c r="D81" s="49"/>
      <c r="E81" s="50"/>
      <c r="F81" s="51"/>
      <c r="G81" s="51"/>
    </row>
    <row r="82" spans="4:7" ht="15.95" customHeight="1">
      <c r="D82" s="49"/>
      <c r="E82" s="50"/>
      <c r="F82" s="51"/>
      <c r="G82" s="51"/>
    </row>
  </sheetData>
  <sheetProtection password="CEBE" sheet="1" objects="1" scenarios="1"/>
  <mergeCells count="151">
    <mergeCell ref="G56:G57"/>
    <mergeCell ref="H62:I63"/>
    <mergeCell ref="G66:G67"/>
    <mergeCell ref="F68:F69"/>
    <mergeCell ref="I53:I54"/>
    <mergeCell ref="F61:F62"/>
    <mergeCell ref="F52:F53"/>
    <mergeCell ref="G53:G54"/>
    <mergeCell ref="A1:J2"/>
    <mergeCell ref="A3:J4"/>
    <mergeCell ref="F38:F39"/>
    <mergeCell ref="G40:G41"/>
    <mergeCell ref="H44:I45"/>
    <mergeCell ref="G50:G51"/>
    <mergeCell ref="G37:G38"/>
    <mergeCell ref="H37:H38"/>
    <mergeCell ref="F45:F46"/>
    <mergeCell ref="F36:F37"/>
    <mergeCell ref="J53:J54"/>
    <mergeCell ref="F54:F55"/>
    <mergeCell ref="G21:G22"/>
    <mergeCell ref="J21:J22"/>
    <mergeCell ref="F22:F23"/>
    <mergeCell ref="G24:G25"/>
    <mergeCell ref="H30:I31"/>
    <mergeCell ref="I21:I22"/>
    <mergeCell ref="G27:G28"/>
    <mergeCell ref="G34:G35"/>
    <mergeCell ref="F29:F30"/>
    <mergeCell ref="H12:I13"/>
    <mergeCell ref="A18:A19"/>
    <mergeCell ref="B18:B19"/>
    <mergeCell ref="D19:D20"/>
    <mergeCell ref="A20:A21"/>
    <mergeCell ref="B20:B21"/>
    <mergeCell ref="C18:C19"/>
    <mergeCell ref="F13:F14"/>
    <mergeCell ref="A14:A15"/>
    <mergeCell ref="B14:B15"/>
    <mergeCell ref="D15:D16"/>
    <mergeCell ref="A16:A17"/>
    <mergeCell ref="B16:B17"/>
    <mergeCell ref="D17:E18"/>
    <mergeCell ref="C20:C21"/>
    <mergeCell ref="B22:B23"/>
    <mergeCell ref="D23:D24"/>
    <mergeCell ref="A24:A25"/>
    <mergeCell ref="B24:B25"/>
    <mergeCell ref="A6:A7"/>
    <mergeCell ref="B6:B7"/>
    <mergeCell ref="D7:D8"/>
    <mergeCell ref="A8:A9"/>
    <mergeCell ref="B8:B9"/>
    <mergeCell ref="D9:E10"/>
    <mergeCell ref="A10:A11"/>
    <mergeCell ref="B10:B11"/>
    <mergeCell ref="C6:C7"/>
    <mergeCell ref="C8:C9"/>
    <mergeCell ref="D11:D12"/>
    <mergeCell ref="A12:A13"/>
    <mergeCell ref="B12:B13"/>
    <mergeCell ref="C10:C11"/>
    <mergeCell ref="C12:C13"/>
    <mergeCell ref="B28:B29"/>
    <mergeCell ref="A30:A31"/>
    <mergeCell ref="B30:B31"/>
    <mergeCell ref="D31:D32"/>
    <mergeCell ref="E25:E26"/>
    <mergeCell ref="A26:A27"/>
    <mergeCell ref="B26:B27"/>
    <mergeCell ref="D27:D28"/>
    <mergeCell ref="A28:A29"/>
    <mergeCell ref="A36:A37"/>
    <mergeCell ref="B36:B37"/>
    <mergeCell ref="C34:C35"/>
    <mergeCell ref="C36:C37"/>
    <mergeCell ref="D35:D36"/>
    <mergeCell ref="A32:A33"/>
    <mergeCell ref="B32:B33"/>
    <mergeCell ref="D33:E34"/>
    <mergeCell ref="A34:A35"/>
    <mergeCell ref="B34:B35"/>
    <mergeCell ref="C32:C33"/>
    <mergeCell ref="B48:B49"/>
    <mergeCell ref="D49:E50"/>
    <mergeCell ref="A52:A53"/>
    <mergeCell ref="A38:A39"/>
    <mergeCell ref="B38:B39"/>
    <mergeCell ref="D39:D40"/>
    <mergeCell ref="A40:A41"/>
    <mergeCell ref="B40:B41"/>
    <mergeCell ref="D41:E42"/>
    <mergeCell ref="A42:A43"/>
    <mergeCell ref="B42:B43"/>
    <mergeCell ref="D43:D44"/>
    <mergeCell ref="A44:A45"/>
    <mergeCell ref="C40:C41"/>
    <mergeCell ref="C42:C43"/>
    <mergeCell ref="D51:D52"/>
    <mergeCell ref="C50:C51"/>
    <mergeCell ref="B52:B53"/>
    <mergeCell ref="A50:A51"/>
    <mergeCell ref="B50:B51"/>
    <mergeCell ref="D63:D64"/>
    <mergeCell ref="A64:A65"/>
    <mergeCell ref="B64:B65"/>
    <mergeCell ref="C16:C17"/>
    <mergeCell ref="D65:E66"/>
    <mergeCell ref="A66:A67"/>
    <mergeCell ref="B66:B67"/>
    <mergeCell ref="D67:D68"/>
    <mergeCell ref="A54:A55"/>
    <mergeCell ref="C38:C39"/>
    <mergeCell ref="B54:B55"/>
    <mergeCell ref="D55:D56"/>
    <mergeCell ref="A56:A57"/>
    <mergeCell ref="D59:D60"/>
    <mergeCell ref="A60:A61"/>
    <mergeCell ref="B60:B61"/>
    <mergeCell ref="C58:C59"/>
    <mergeCell ref="C60:C61"/>
    <mergeCell ref="B56:B57"/>
    <mergeCell ref="D57:E58"/>
    <mergeCell ref="A46:A47"/>
    <mergeCell ref="B46:B47"/>
    <mergeCell ref="D47:D48"/>
    <mergeCell ref="A48:A49"/>
    <mergeCell ref="C14:C15"/>
    <mergeCell ref="A68:A69"/>
    <mergeCell ref="B68:B69"/>
    <mergeCell ref="C66:C67"/>
    <mergeCell ref="C68:C69"/>
    <mergeCell ref="C64:C65"/>
    <mergeCell ref="A62:A63"/>
    <mergeCell ref="B62:B63"/>
    <mergeCell ref="A58:A59"/>
    <mergeCell ref="B58:B59"/>
    <mergeCell ref="B44:B45"/>
    <mergeCell ref="C56:C57"/>
    <mergeCell ref="C44:C45"/>
    <mergeCell ref="C46:C47"/>
    <mergeCell ref="C48:C49"/>
    <mergeCell ref="C22:C23"/>
    <mergeCell ref="C24:C25"/>
    <mergeCell ref="C26:C27"/>
    <mergeCell ref="C28:C29"/>
    <mergeCell ref="C30:C31"/>
    <mergeCell ref="C62:C63"/>
    <mergeCell ref="C52:C53"/>
    <mergeCell ref="C54:C55"/>
    <mergeCell ref="A22:A23"/>
  </mergeCells>
  <phoneticPr fontId="2" type="noConversion"/>
  <printOptions horizontalCentered="1"/>
  <pageMargins left="0.19685039370078741" right="0.19685039370078741" top="0.59055118110236227" bottom="0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2">
    <tabColor rgb="FFFFFF00"/>
  </sheetPr>
  <dimension ref="A1:T58"/>
  <sheetViews>
    <sheetView showGridLines="0" topLeftCell="A31" zoomScaleNormal="100" workbookViewId="0">
      <selection activeCell="B42" sqref="B42:B43"/>
    </sheetView>
  </sheetViews>
  <sheetFormatPr defaultRowHeight="19.5"/>
  <cols>
    <col min="1" max="1" width="3.625" customWidth="1"/>
    <col min="2" max="2" width="16.625" style="38" customWidth="1"/>
    <col min="3" max="3" width="9.625" style="166" customWidth="1"/>
    <col min="4" max="4" width="3.625" style="472" customWidth="1"/>
    <col min="5" max="8" width="2.625" style="473" customWidth="1"/>
    <col min="9" max="9" width="2.625" style="474" customWidth="1"/>
    <col min="10" max="12" width="2.625" style="176" customWidth="1"/>
    <col min="13" max="16" width="2.625" style="458" customWidth="1"/>
    <col min="17" max="17" width="3.625" style="458" customWidth="1"/>
    <col min="18" max="18" width="3.625" style="170" customWidth="1"/>
    <col min="19" max="19" width="16.625" style="171" customWidth="1"/>
    <col min="20" max="20" width="9.625" customWidth="1"/>
  </cols>
  <sheetData>
    <row r="1" spans="1:20" ht="12" customHeight="1">
      <c r="A1" s="971" t="s">
        <v>74</v>
      </c>
      <c r="B1" s="971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771"/>
      <c r="O1" s="771"/>
      <c r="P1" s="771"/>
      <c r="Q1" s="771"/>
      <c r="R1" s="771"/>
      <c r="S1" s="771"/>
      <c r="T1" s="771"/>
    </row>
    <row r="2" spans="1:20" ht="12" customHeight="1">
      <c r="A2" s="972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771"/>
      <c r="O2" s="771"/>
      <c r="P2" s="771"/>
      <c r="Q2" s="771"/>
      <c r="R2" s="771"/>
      <c r="S2" s="771"/>
      <c r="T2" s="771"/>
    </row>
    <row r="3" spans="1:20" ht="12" customHeight="1">
      <c r="A3" s="973" t="s">
        <v>239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771"/>
      <c r="O3" s="771"/>
      <c r="P3" s="771"/>
      <c r="Q3" s="771"/>
      <c r="R3" s="771"/>
      <c r="S3" s="771"/>
      <c r="T3" s="771"/>
    </row>
    <row r="4" spans="1:20" ht="12" customHeight="1">
      <c r="A4" s="973"/>
      <c r="B4" s="973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771"/>
      <c r="O4" s="771"/>
      <c r="P4" s="771"/>
      <c r="Q4" s="771"/>
      <c r="R4" s="771"/>
      <c r="S4" s="771"/>
      <c r="T4" s="771"/>
    </row>
    <row r="5" spans="1:20" ht="12" customHeight="1">
      <c r="D5" s="167"/>
      <c r="E5" s="459"/>
      <c r="F5" s="459"/>
      <c r="G5" s="459"/>
      <c r="H5" s="459"/>
      <c r="I5" s="434"/>
      <c r="J5" s="434"/>
      <c r="K5" s="434"/>
      <c r="L5" s="434"/>
      <c r="M5" s="435"/>
      <c r="N5" s="435"/>
      <c r="O5" s="203"/>
      <c r="P5" s="203"/>
      <c r="Q5" s="203"/>
      <c r="R5" s="168"/>
      <c r="S5" s="40"/>
    </row>
    <row r="6" spans="1:20" ht="14.1" customHeight="1" thickBot="1">
      <c r="A6" s="1035">
        <v>1</v>
      </c>
      <c r="B6" s="953" t="str">
        <f>VLOOKUP(A6,[1]國男單!$A$2:$E$54,4,0)</f>
        <v>臺北市麗山國中</v>
      </c>
      <c r="C6" s="782" t="str">
        <f>VLOOKUP(A6,[1]國男單!$A$2:$E$54,5,0)</f>
        <v>陳君翔</v>
      </c>
      <c r="D6" s="169"/>
      <c r="E6" s="459"/>
      <c r="F6" s="181"/>
      <c r="G6" s="181"/>
      <c r="H6" s="181"/>
      <c r="I6" s="436"/>
      <c r="J6" s="436"/>
      <c r="K6" s="436"/>
      <c r="L6" s="436"/>
      <c r="M6" s="203"/>
      <c r="N6" s="203"/>
      <c r="O6" s="433">
        <f>R6</f>
        <v>27</v>
      </c>
      <c r="P6" s="435"/>
      <c r="Q6" s="437"/>
      <c r="R6" s="1038">
        <v>27</v>
      </c>
      <c r="S6" s="953" t="str">
        <f>VLOOKUP(R6,[1]國男單!$A$2:$E$54,4,0)</f>
        <v>宜蘭縣中華國中</v>
      </c>
      <c r="T6" s="782" t="str">
        <f>VLOOKUP(R6,[1]國男單!$A$2:$E$54,5,0)</f>
        <v>林煥勳</v>
      </c>
    </row>
    <row r="7" spans="1:20" ht="14.1" customHeight="1" thickBot="1">
      <c r="A7" s="771"/>
      <c r="B7" s="953"/>
      <c r="C7" s="782"/>
      <c r="D7" s="1039">
        <v>21</v>
      </c>
      <c r="E7" s="1040"/>
      <c r="F7" s="259">
        <f>IF([2]國男單!$M$25=[2]國男單!$O$25,"",([2]國男單!$M$25))</f>
        <v>3</v>
      </c>
      <c r="G7" s="468">
        <f>[2]國男單!$Y$25</f>
        <v>1</v>
      </c>
      <c r="H7" s="181"/>
      <c r="I7" s="436"/>
      <c r="J7" s="436"/>
      <c r="K7" s="436"/>
      <c r="L7" s="436"/>
      <c r="M7" s="203"/>
      <c r="N7" s="438">
        <f>[2]國男單!$Y$33</f>
        <v>27</v>
      </c>
      <c r="O7" s="439">
        <f>IF([2]國男單!$M$33=[2]國男單!$O$33,"",([2]國男單!$M$33))</f>
        <v>3</v>
      </c>
      <c r="P7" s="1033">
        <v>29</v>
      </c>
      <c r="Q7" s="1046"/>
      <c r="R7" s="1048"/>
      <c r="S7" s="953"/>
      <c r="T7" s="782"/>
    </row>
    <row r="8" spans="1:20" ht="14.1" customHeight="1" thickBot="1">
      <c r="A8" s="1035">
        <v>2</v>
      </c>
      <c r="B8" s="953" t="str">
        <f>VLOOKUP(A8,[1]國男單!$A$2:$E$54,4,0)</f>
        <v>彰化縣彰化藝中</v>
      </c>
      <c r="C8" s="782" t="str">
        <f>VLOOKUP(A8,[1]國男單!$A$2:$E$54,5,0)</f>
        <v>莊博盛</v>
      </c>
      <c r="D8" s="1041"/>
      <c r="E8" s="1042"/>
      <c r="F8" s="261">
        <f>IF([2]國男單!$M$25=[2]國男單!$O$25,"",([2]國男單!$O$25))</f>
        <v>2</v>
      </c>
      <c r="G8" s="220"/>
      <c r="H8" s="181"/>
      <c r="I8" s="436"/>
      <c r="J8" s="436"/>
      <c r="K8" s="436"/>
      <c r="L8" s="436"/>
      <c r="M8" s="203"/>
      <c r="N8" s="438"/>
      <c r="O8" s="440">
        <f>IF([2]國男單!$M$33=[2]國男單!$O$33,"",([2]國男單!$O$33))</f>
        <v>0</v>
      </c>
      <c r="P8" s="1047"/>
      <c r="Q8" s="1037"/>
      <c r="R8" s="1038">
        <v>28</v>
      </c>
      <c r="S8" s="953" t="str">
        <f>VLOOKUP(R8,[1]國男單!$A$2:$E$54,4,0)</f>
        <v>臺東縣寶桑國中</v>
      </c>
      <c r="T8" s="782" t="str">
        <f>VLOOKUP(R8,[1]國男單!$A$2:$E$54,5,0)</f>
        <v>陳威宏</v>
      </c>
    </row>
    <row r="9" spans="1:20" ht="14.1" customHeight="1" thickBot="1">
      <c r="A9" s="1035"/>
      <c r="B9" s="953"/>
      <c r="C9" s="782"/>
      <c r="D9" s="1031">
        <v>1</v>
      </c>
      <c r="E9" s="469">
        <f>IF([2]國男單!$M$5=[2]國男單!$O$5,"",([2]國男單!$M$5))</f>
        <v>1</v>
      </c>
      <c r="F9" s="234"/>
      <c r="G9" s="181"/>
      <c r="H9" s="181"/>
      <c r="I9" s="436"/>
      <c r="J9" s="436"/>
      <c r="K9" s="436"/>
      <c r="L9" s="436"/>
      <c r="M9" s="203"/>
      <c r="N9" s="435"/>
      <c r="O9" s="441"/>
      <c r="P9" s="442">
        <f>IF([2]國男單!$M$15=[2]國男單!$O$15,"",([2]國男單!$M$15))</f>
        <v>1</v>
      </c>
      <c r="Q9" s="1033">
        <v>11</v>
      </c>
      <c r="R9" s="1038"/>
      <c r="S9" s="953"/>
      <c r="T9" s="782"/>
    </row>
    <row r="10" spans="1:20" ht="14.1" customHeight="1" thickBot="1">
      <c r="A10" s="1035">
        <v>3</v>
      </c>
      <c r="B10" s="953" t="str">
        <f>VLOOKUP(A10,[1]國男單!$A$2:$E$54,4,0)</f>
        <v>桃園縣桃園國中</v>
      </c>
      <c r="C10" s="782" t="str">
        <f>VLOOKUP(A10,[1]國男單!$A$2:$E$54,5,0)</f>
        <v>蔡睿峰</v>
      </c>
      <c r="D10" s="1032"/>
      <c r="E10" s="270">
        <f>IF([2]國男單!$M$5=[2]國男單!$O$5,"",([2]國男單!$O$5))</f>
        <v>3</v>
      </c>
      <c r="F10" s="234">
        <f>[2]國男單!$Y$5</f>
        <v>3</v>
      </c>
      <c r="G10" s="459"/>
      <c r="H10" s="181"/>
      <c r="I10" s="436"/>
      <c r="J10" s="436"/>
      <c r="K10" s="436"/>
      <c r="L10" s="436"/>
      <c r="M10" s="203"/>
      <c r="N10" s="435"/>
      <c r="O10" s="443">
        <f>[2]國男單!$Y$15</f>
        <v>29</v>
      </c>
      <c r="P10" s="444">
        <f>IF([2]國男單!$M$15=[2]國男單!$O$15,"",([2]國男單!$O$15))</f>
        <v>3</v>
      </c>
      <c r="Q10" s="1034"/>
      <c r="R10" s="1038">
        <v>29</v>
      </c>
      <c r="S10" s="953" t="str">
        <f>VLOOKUP(R10,[1]國男單!$A$2:$E$54,4,0)</f>
        <v>嘉義市北興國中</v>
      </c>
      <c r="T10" s="782" t="str">
        <f>VLOOKUP(R10,[1]國男單!$A$2:$E$54,5,0)</f>
        <v>劉仁紘</v>
      </c>
    </row>
    <row r="11" spans="1:20" ht="14.1" customHeight="1" thickBot="1">
      <c r="A11" s="1035"/>
      <c r="B11" s="953"/>
      <c r="C11" s="782"/>
      <c r="D11" s="117"/>
      <c r="E11" s="1043">
        <v>37</v>
      </c>
      <c r="F11" s="1044"/>
      <c r="G11" s="259">
        <f>IF([2]國男單!$M$41=[2]國男單!$O$41,"",([2]國男單!$M$41))</f>
        <v>1</v>
      </c>
      <c r="H11" s="468">
        <f>[2]國男單!$Y$41</f>
        <v>4</v>
      </c>
      <c r="I11" s="436"/>
      <c r="J11" s="436"/>
      <c r="K11" s="436"/>
      <c r="L11" s="436"/>
      <c r="M11" s="438">
        <f>[2]國男單!$Y$45</f>
        <v>27</v>
      </c>
      <c r="N11" s="439">
        <f>IF([2]國男單!$M$45=[2]國男單!$O$45,"",([2]國男單!$M$45))</f>
        <v>3</v>
      </c>
      <c r="O11" s="1036">
        <v>41</v>
      </c>
      <c r="P11" s="1037"/>
      <c r="Q11" s="203"/>
      <c r="R11" s="1038"/>
      <c r="S11" s="953"/>
      <c r="T11" s="782"/>
    </row>
    <row r="12" spans="1:20" ht="14.1" customHeight="1" thickBot="1">
      <c r="A12" s="1035">
        <v>4</v>
      </c>
      <c r="B12" s="953" t="str">
        <f>VLOOKUP(A12,[1]國男單!$A$2:$E$54,4,0)</f>
        <v>臺南市崑山高中</v>
      </c>
      <c r="C12" s="782" t="str">
        <f>VLOOKUP(A12,[1]國男單!$A$2:$E$54,5,0)</f>
        <v>譚吉倉</v>
      </c>
      <c r="D12" s="167"/>
      <c r="E12" s="1045"/>
      <c r="F12" s="1044"/>
      <c r="G12" s="261">
        <f>IF([2]國男單!$M$41=[2]國男單!$O$41,"",([2]國男單!$O$41))</f>
        <v>3</v>
      </c>
      <c r="H12" s="220"/>
      <c r="I12" s="436"/>
      <c r="J12" s="436"/>
      <c r="K12" s="436"/>
      <c r="L12" s="436"/>
      <c r="M12" s="435"/>
      <c r="N12" s="440">
        <f>IF([2]國男單!$M$45=[2]國男單!$O$45,"",([2]國男單!$O$45))</f>
        <v>0</v>
      </c>
      <c r="O12" s="1036"/>
      <c r="P12" s="1037"/>
      <c r="Q12" s="203"/>
      <c r="R12" s="1038">
        <v>30</v>
      </c>
      <c r="S12" s="953" t="str">
        <f>VLOOKUP(R12,[1]國男單!$A$2:$E$54,4,0)</f>
        <v>新竹縣新埔國中</v>
      </c>
      <c r="T12" s="782" t="str">
        <f>VLOOKUP(R12,[1]國男單!$A$2:$E$54,5,0)</f>
        <v>謝祐安</v>
      </c>
    </row>
    <row r="13" spans="1:20" ht="14.1" customHeight="1" thickBot="1">
      <c r="A13" s="1035"/>
      <c r="B13" s="953"/>
      <c r="C13" s="782"/>
      <c r="D13" s="1031">
        <v>2</v>
      </c>
      <c r="E13" s="259">
        <f>IF([2]國男單!$M$6=[2]國男單!$O$6,"",([2]國男單!$M$6))</f>
        <v>3</v>
      </c>
      <c r="F13" s="234">
        <f>[2]國男單!$Y$6</f>
        <v>4</v>
      </c>
      <c r="G13" s="460"/>
      <c r="H13" s="181"/>
      <c r="I13" s="436"/>
      <c r="J13" s="436"/>
      <c r="K13" s="436"/>
      <c r="L13" s="436"/>
      <c r="M13" s="435"/>
      <c r="N13" s="441"/>
      <c r="O13" s="443">
        <f>[2]國男單!$Y$16</f>
        <v>31</v>
      </c>
      <c r="P13" s="439">
        <f>IF([2]國男單!$M$16=[2]國男單!$O$16,"",([2]國男單!$M$16))</f>
        <v>2</v>
      </c>
      <c r="Q13" s="1033">
        <v>12</v>
      </c>
      <c r="R13" s="1038"/>
      <c r="S13" s="953"/>
      <c r="T13" s="782"/>
    </row>
    <row r="14" spans="1:20" ht="14.1" customHeight="1" thickBot="1">
      <c r="A14" s="1035">
        <v>5</v>
      </c>
      <c r="B14" s="953" t="str">
        <f>VLOOKUP(A14,[1]國男單!$A$2:$E$54,4,0)</f>
        <v>基隆市銘傳國中</v>
      </c>
      <c r="C14" s="782" t="str">
        <f>VLOOKUP(A14,[1]國男單!$A$2:$E$54,5,0)</f>
        <v>莫  崢</v>
      </c>
      <c r="D14" s="1032"/>
      <c r="E14" s="261">
        <f>IF([2]國男單!$M$6=[2]國男單!$O$6,"",([2]國男單!$O$6))</f>
        <v>0</v>
      </c>
      <c r="F14" s="235"/>
      <c r="G14" s="460"/>
      <c r="H14" s="181"/>
      <c r="I14" s="436"/>
      <c r="J14" s="436"/>
      <c r="K14" s="436"/>
      <c r="L14" s="436"/>
      <c r="M14" s="435"/>
      <c r="N14" s="441"/>
      <c r="O14" s="441"/>
      <c r="P14" s="440">
        <f>IF([2]國男單!$M$16=[2]國男單!$O$16,"",([2]國男單!$O$16))</f>
        <v>3</v>
      </c>
      <c r="Q14" s="1034"/>
      <c r="R14" s="1038">
        <v>31</v>
      </c>
      <c r="S14" s="953" t="str">
        <f>VLOOKUP(R14,[1]國男單!$A$2:$E$54,4,0)</f>
        <v>彰化縣和美高中</v>
      </c>
      <c r="T14" s="782" t="str">
        <f>VLOOKUP(R14,[1]國男單!$A$2:$E$54,5,0)</f>
        <v>賴濬睿</v>
      </c>
    </row>
    <row r="15" spans="1:20" ht="14.1" customHeight="1" thickBot="1">
      <c r="A15" s="1035"/>
      <c r="B15" s="953"/>
      <c r="C15" s="782"/>
      <c r="D15" s="1049">
        <v>22</v>
      </c>
      <c r="E15" s="1042"/>
      <c r="F15" s="469">
        <f>IF([2]國男單!$M$26=[2]國男單!$O$26,"",([2]國男單!$M$26))</f>
        <v>3</v>
      </c>
      <c r="G15" s="234"/>
      <c r="H15" s="181"/>
      <c r="I15" s="436"/>
      <c r="J15" s="436"/>
      <c r="K15" s="436"/>
      <c r="L15" s="436"/>
      <c r="M15" s="435"/>
      <c r="N15" s="441"/>
      <c r="O15" s="442">
        <f>IF([2]國男單!$M$34=[2]國男單!$O$34,"",([2]國男單!$M$34))</f>
        <v>2</v>
      </c>
      <c r="P15" s="1036">
        <v>30</v>
      </c>
      <c r="Q15" s="1037"/>
      <c r="R15" s="1038"/>
      <c r="S15" s="953"/>
      <c r="T15" s="782"/>
    </row>
    <row r="16" spans="1:20" ht="14.1" customHeight="1" thickBot="1">
      <c r="A16" s="1035">
        <v>6</v>
      </c>
      <c r="B16" s="953" t="str">
        <f>VLOOKUP(A16,[1]國男單!$A$2:$E$54,4,0)</f>
        <v>花蓮縣花崗國中</v>
      </c>
      <c r="C16" s="782" t="str">
        <f>VLOOKUP(A16,[1]國男單!$A$2:$E$54,5,0)</f>
        <v>卓孝軍</v>
      </c>
      <c r="D16" s="1041"/>
      <c r="E16" s="1042"/>
      <c r="F16" s="270">
        <f>IF([2]國男單!$M$26=[2]國男單!$O$26,"",([2]國男單!$O$26))</f>
        <v>0</v>
      </c>
      <c r="G16" s="234">
        <f>[2]國男單!$Y$26</f>
        <v>4</v>
      </c>
      <c r="H16" s="181"/>
      <c r="I16" s="436"/>
      <c r="J16" s="436"/>
      <c r="K16" s="436"/>
      <c r="L16" s="436"/>
      <c r="M16" s="435"/>
      <c r="N16" s="443">
        <f>[2]國男單!$Y$34</f>
        <v>33</v>
      </c>
      <c r="O16" s="444">
        <f>IF([2]國男單!$M$34=[2]國男單!$O$34,"",([2]國男單!$O$34))</f>
        <v>3</v>
      </c>
      <c r="P16" s="1036"/>
      <c r="Q16" s="1037"/>
      <c r="R16" s="1038">
        <v>32</v>
      </c>
      <c r="S16" s="953" t="str">
        <f>VLOOKUP(R16,[1]國男單!$A$2:$E$54,4,0)</f>
        <v>屏東縣至正國中</v>
      </c>
      <c r="T16" s="782" t="str">
        <f>VLOOKUP(R16,[1]國男單!$A$2:$E$54,5,0)</f>
        <v>吳彥霆</v>
      </c>
    </row>
    <row r="17" spans="1:20" ht="14.1" customHeight="1" thickBot="1">
      <c r="A17" s="1035"/>
      <c r="B17" s="953"/>
      <c r="C17" s="782"/>
      <c r="D17" s="1031">
        <v>3</v>
      </c>
      <c r="E17" s="469">
        <f>IF([2]國男單!$M$7=[2]國男單!$O$7,"",([2]國男單!$M$7))</f>
        <v>3</v>
      </c>
      <c r="F17" s="181"/>
      <c r="G17" s="460"/>
      <c r="H17" s="181"/>
      <c r="I17" s="436"/>
      <c r="J17" s="436"/>
      <c r="K17" s="436"/>
      <c r="L17" s="436"/>
      <c r="M17" s="435"/>
      <c r="N17" s="441"/>
      <c r="O17" s="435"/>
      <c r="P17" s="442">
        <f>IF([2]國男單!$M$17=[2]國男單!$O$17,"",([2]國男單!$M$17))</f>
        <v>0</v>
      </c>
      <c r="Q17" s="1033">
        <v>13</v>
      </c>
      <c r="R17" s="1038"/>
      <c r="S17" s="953"/>
      <c r="T17" s="782"/>
    </row>
    <row r="18" spans="1:20" ht="14.1" customHeight="1" thickBot="1">
      <c r="A18" s="1035">
        <v>7</v>
      </c>
      <c r="B18" s="953" t="str">
        <f>VLOOKUP(A18,[1]國男單!$A$2:$E$54,4,0)</f>
        <v>澎湖縣志清國中</v>
      </c>
      <c r="C18" s="782" t="str">
        <f>VLOOKUP(A18,[1]國男單!$A$2:$E$54,5,0)</f>
        <v>黃毓仁</v>
      </c>
      <c r="D18" s="1032"/>
      <c r="E18" s="270">
        <f>IF([2]國男單!$M$7=[2]國男單!$O$7,"",([2]國男單!$O$7))</f>
        <v>0</v>
      </c>
      <c r="F18" s="1043">
        <v>45</v>
      </c>
      <c r="G18" s="1044"/>
      <c r="H18" s="259">
        <f>IF([2]國男單!$M$49=[2]國男單!$O$49,"",([2]國男單!$M$49))</f>
        <v>3</v>
      </c>
      <c r="I18" s="468">
        <f>[2]國男單!$Y$49</f>
        <v>4</v>
      </c>
      <c r="J18" s="434"/>
      <c r="K18" s="434"/>
      <c r="L18" s="438">
        <f>[2]國男單!$Y$51</f>
        <v>27</v>
      </c>
      <c r="M18" s="439">
        <f>IF([2]國男單!$M$51=[2]國男單!$O$51,"",([2]國男單!$M$51))</f>
        <v>3</v>
      </c>
      <c r="N18" s="1036">
        <v>47</v>
      </c>
      <c r="O18" s="1037"/>
      <c r="P18" s="444">
        <f>IF([2]國男單!$M$17=[2]國男單!$O$17,"",([2]國男單!$O$17))</f>
        <v>3</v>
      </c>
      <c r="Q18" s="1034"/>
      <c r="R18" s="1038">
        <v>33</v>
      </c>
      <c r="S18" s="953" t="str">
        <f>VLOOKUP(R18,[1]國男單!$A$2:$E$54,4,0)</f>
        <v>基隆市銘傳國中</v>
      </c>
      <c r="T18" s="782" t="str">
        <f>VLOOKUP(R18,[1]國男單!$A$2:$E$54,5,0)</f>
        <v>黃紹愷</v>
      </c>
    </row>
    <row r="19" spans="1:20" ht="14.1" customHeight="1">
      <c r="A19" s="1035"/>
      <c r="B19" s="953"/>
      <c r="C19" s="782"/>
      <c r="D19" s="167"/>
      <c r="E19" s="181"/>
      <c r="F19" s="1045"/>
      <c r="G19" s="1044"/>
      <c r="H19" s="261">
        <f>IF([2]國男單!$M$49=[2]國男單!$O$49,"",([2]國男單!$O$49))</f>
        <v>0</v>
      </c>
      <c r="I19" s="220"/>
      <c r="J19" s="446"/>
      <c r="K19" s="446"/>
      <c r="L19" s="435"/>
      <c r="M19" s="440">
        <f>IF([2]國男單!$M$51=[2]國男單!$O$51,"",([2]國男單!$O$51))</f>
        <v>2</v>
      </c>
      <c r="N19" s="1047"/>
      <c r="O19" s="1037"/>
      <c r="P19" s="203"/>
      <c r="Q19" s="203"/>
      <c r="R19" s="1038"/>
      <c r="S19" s="953"/>
      <c r="T19" s="782"/>
    </row>
    <row r="20" spans="1:20" ht="14.1" customHeight="1" thickBot="1">
      <c r="A20" s="1035">
        <v>8</v>
      </c>
      <c r="B20" s="953" t="str">
        <f>VLOOKUP(A20,[1]國男單!$A$2:$E$54,4,0)</f>
        <v>臺中市居仁國中</v>
      </c>
      <c r="C20" s="782" t="str">
        <f>VLOOKUP(A20,[1]國男單!$A$2:$E$54,5,0)</f>
        <v>黃上育</v>
      </c>
      <c r="D20" s="169"/>
      <c r="E20" s="459"/>
      <c r="F20" s="181"/>
      <c r="G20" s="460"/>
      <c r="H20" s="460"/>
      <c r="I20" s="464"/>
      <c r="J20" s="447"/>
      <c r="K20" s="447"/>
      <c r="L20" s="448"/>
      <c r="M20" s="441"/>
      <c r="N20" s="441"/>
      <c r="O20" s="433">
        <f>R20</f>
        <v>34</v>
      </c>
      <c r="P20" s="435"/>
      <c r="Q20" s="437"/>
      <c r="R20" s="1038">
        <v>34</v>
      </c>
      <c r="S20" s="953" t="str">
        <f>VLOOKUP(R20,[1]國男單!$A$2:$E$54,4,0)</f>
        <v>嘉義市輔仁高中</v>
      </c>
      <c r="T20" s="782" t="str">
        <f>VLOOKUP(R20,[1]國男單!$A$2:$E$54,5,0)</f>
        <v>黃維胥</v>
      </c>
    </row>
    <row r="21" spans="1:20" ht="14.1" customHeight="1" thickBot="1">
      <c r="A21" s="1048"/>
      <c r="B21" s="953"/>
      <c r="C21" s="782"/>
      <c r="D21" s="1039">
        <v>23</v>
      </c>
      <c r="E21" s="1040"/>
      <c r="F21" s="259">
        <f>IF([2]國男單!$M$27=[2]國男單!$O$27,"",([2]國男單!$M$27))</f>
        <v>3</v>
      </c>
      <c r="G21" s="234">
        <f>[2]國男單!$Y$27</f>
        <v>8</v>
      </c>
      <c r="H21" s="460"/>
      <c r="I21" s="464"/>
      <c r="J21" s="447"/>
      <c r="K21" s="447"/>
      <c r="L21" s="448"/>
      <c r="M21" s="441"/>
      <c r="N21" s="443">
        <f>[2]國男單!$Y$35</f>
        <v>36</v>
      </c>
      <c r="O21" s="439">
        <f>IF([2]國男單!$M$35=[2]國男單!$O$35,"",([2]國男單!$M$35))</f>
        <v>0</v>
      </c>
      <c r="P21" s="1033">
        <v>31</v>
      </c>
      <c r="Q21" s="1046"/>
      <c r="R21" s="1048"/>
      <c r="S21" s="953"/>
      <c r="T21" s="782"/>
    </row>
    <row r="22" spans="1:20" ht="14.1" customHeight="1" thickBot="1">
      <c r="A22" s="1035">
        <v>9</v>
      </c>
      <c r="B22" s="953" t="str">
        <f>VLOOKUP(A22,[1]國男單!$A$2:$E$54,4,0)</f>
        <v>新竹市香山高中</v>
      </c>
      <c r="C22" s="782" t="str">
        <f>VLOOKUP(A22,[1]國男單!$A$2:$E$54,5,0)</f>
        <v>蔡耀展</v>
      </c>
      <c r="D22" s="1041"/>
      <c r="E22" s="1042"/>
      <c r="F22" s="261">
        <f>IF([2]國男單!$M$27=[2]國男單!$O$27,"",([2]國男單!$O$27))</f>
        <v>0</v>
      </c>
      <c r="G22" s="235"/>
      <c r="H22" s="460"/>
      <c r="I22" s="464"/>
      <c r="J22" s="447"/>
      <c r="K22" s="447"/>
      <c r="L22" s="448"/>
      <c r="M22" s="441"/>
      <c r="N22" s="441"/>
      <c r="O22" s="440">
        <f>IF([2]國男單!$M$35=[2]國男單!$O$35,"",([2]國男單!$O$35))</f>
        <v>3</v>
      </c>
      <c r="P22" s="1047"/>
      <c r="Q22" s="1037"/>
      <c r="R22" s="1038">
        <v>35</v>
      </c>
      <c r="S22" s="953" t="str">
        <f>VLOOKUP(R22,[1]國男單!$A$2:$E$54,4,0)</f>
        <v>苗栗縣君毅高中</v>
      </c>
      <c r="T22" s="782" t="str">
        <f>VLOOKUP(R22,[1]國男單!$A$2:$E$54,5,0)</f>
        <v>陳柏輔</v>
      </c>
    </row>
    <row r="23" spans="1:20" ht="14.1" customHeight="1" thickBot="1">
      <c r="A23" s="1035"/>
      <c r="B23" s="953"/>
      <c r="C23" s="782"/>
      <c r="D23" s="1031">
        <v>4</v>
      </c>
      <c r="E23" s="469">
        <f>IF([2]國男單!$M$8=[2]國男單!$O$8,"",([2]國男單!$M$8))</f>
        <v>3</v>
      </c>
      <c r="F23" s="234"/>
      <c r="G23" s="460"/>
      <c r="H23" s="460"/>
      <c r="I23" s="464"/>
      <c r="J23" s="447"/>
      <c r="K23" s="447"/>
      <c r="L23" s="448"/>
      <c r="M23" s="441"/>
      <c r="N23" s="441"/>
      <c r="O23" s="441"/>
      <c r="P23" s="442">
        <f>IF([2]國男單!$M$18=[2]國男單!$O$18,"",([2]國男單!$M$18))</f>
        <v>0</v>
      </c>
      <c r="Q23" s="1033">
        <v>14</v>
      </c>
      <c r="R23" s="1038"/>
      <c r="S23" s="953"/>
      <c r="T23" s="782"/>
    </row>
    <row r="24" spans="1:20" ht="14.1" customHeight="1" thickBot="1">
      <c r="A24" s="1035">
        <v>10</v>
      </c>
      <c r="B24" s="953" t="str">
        <f>VLOOKUP(A24,[1]國男單!$A$2:$E$54,4,0)</f>
        <v>苗栗縣君毅高中</v>
      </c>
      <c r="C24" s="782" t="str">
        <f>VLOOKUP(A24,[1]國男單!$A$2:$E$54,5,0)</f>
        <v>邱品元</v>
      </c>
      <c r="D24" s="1032"/>
      <c r="E24" s="270">
        <f>IF([2]國男單!$M$8=[2]國男單!$O$8,"",([2]國男單!$O$8))</f>
        <v>0</v>
      </c>
      <c r="F24" s="234">
        <f>[2]國男單!$Y$8</f>
        <v>9</v>
      </c>
      <c r="G24" s="460"/>
      <c r="H24" s="460"/>
      <c r="I24" s="464"/>
      <c r="J24" s="447"/>
      <c r="K24" s="447"/>
      <c r="L24" s="448"/>
      <c r="M24" s="441"/>
      <c r="N24" s="441"/>
      <c r="O24" s="443">
        <f>[2]國男單!$Y$18</f>
        <v>36</v>
      </c>
      <c r="P24" s="444">
        <f>IF([2]國男單!$M$18=[2]國男單!$O$18,"",([2]國男單!$O$18))</f>
        <v>3</v>
      </c>
      <c r="Q24" s="1034"/>
      <c r="R24" s="1038">
        <v>36</v>
      </c>
      <c r="S24" s="953" t="str">
        <f>VLOOKUP(R24,[1]國男單!$A$2:$E$54,4,0)</f>
        <v>南投縣竹山國中</v>
      </c>
      <c r="T24" s="782" t="str">
        <f>VLOOKUP(R24,[1]國男單!$A$2:$E$54,5,0)</f>
        <v>簡呈哲</v>
      </c>
    </row>
    <row r="25" spans="1:20" ht="14.1" customHeight="1" thickBot="1">
      <c r="A25" s="1035"/>
      <c r="B25" s="953"/>
      <c r="C25" s="782"/>
      <c r="D25" s="117"/>
      <c r="E25" s="1043">
        <v>38</v>
      </c>
      <c r="F25" s="1044"/>
      <c r="G25" s="469">
        <f>IF([2]國男單!$M$42=[2]國男單!$O$42,"",([2]國男單!$M$42))</f>
        <v>1</v>
      </c>
      <c r="H25" s="234"/>
      <c r="I25" s="464"/>
      <c r="J25" s="447"/>
      <c r="K25" s="447"/>
      <c r="L25" s="448"/>
      <c r="M25" s="441"/>
      <c r="N25" s="442">
        <f>IF([2]國男單!$M$46=[2]國男單!$O$46,"",([2]國男單!$M$46))</f>
        <v>0</v>
      </c>
      <c r="O25" s="1036">
        <v>42</v>
      </c>
      <c r="P25" s="1037"/>
      <c r="Q25" s="203"/>
      <c r="R25" s="1038"/>
      <c r="S25" s="953"/>
      <c r="T25" s="782"/>
    </row>
    <row r="26" spans="1:20" ht="14.1" customHeight="1" thickBot="1">
      <c r="A26" s="1035">
        <v>11</v>
      </c>
      <c r="B26" s="953" t="str">
        <f>VLOOKUP(A26,[1]國男單!$A$2:$E$54,4,0)</f>
        <v>花蓮縣玉里國中</v>
      </c>
      <c r="C26" s="782" t="str">
        <f>VLOOKUP(A26,[1]國男單!$A$2:$E$54,5,0)</f>
        <v>黃彥鈞</v>
      </c>
      <c r="D26" s="167"/>
      <c r="E26" s="1045"/>
      <c r="F26" s="1044"/>
      <c r="G26" s="270">
        <f>IF([2]國男單!$M$42=[2]國男單!$O$42,"",([2]國男單!$O$42))</f>
        <v>3</v>
      </c>
      <c r="H26" s="234">
        <f>[2]國男單!$Y$42</f>
        <v>13</v>
      </c>
      <c r="I26" s="464"/>
      <c r="J26" s="447"/>
      <c r="K26" s="447"/>
      <c r="L26" s="448"/>
      <c r="M26" s="443">
        <f>[2]國男單!$Y$46</f>
        <v>37</v>
      </c>
      <c r="N26" s="444">
        <f>IF([2]國男單!$M$46=[2]國男單!$O$46,"",([2]國男單!$O$46))</f>
        <v>3</v>
      </c>
      <c r="O26" s="1036"/>
      <c r="P26" s="1037"/>
      <c r="Q26" s="435"/>
      <c r="R26" s="1038">
        <v>37</v>
      </c>
      <c r="S26" s="953" t="str">
        <f>VLOOKUP(R26,[1]國男單!$A$2:$E$54,4,0)</f>
        <v>新北市海山高中</v>
      </c>
      <c r="T26" s="782" t="str">
        <f>VLOOKUP(R26,[1]國男單!$A$2:$E$54,5,0)</f>
        <v>林坤忠</v>
      </c>
    </row>
    <row r="27" spans="1:20" ht="14.1" customHeight="1" thickBot="1">
      <c r="A27" s="1035"/>
      <c r="B27" s="953"/>
      <c r="C27" s="782"/>
      <c r="D27" s="1031">
        <v>5</v>
      </c>
      <c r="E27" s="259">
        <f>IF([2]國男單!$M$9=[2]國男單!$O$9,"",([2]國男單!$M$9))</f>
        <v>0</v>
      </c>
      <c r="F27" s="234">
        <f>[2]國男單!$Y$9</f>
        <v>12</v>
      </c>
      <c r="G27" s="181"/>
      <c r="H27" s="460"/>
      <c r="I27" s="461"/>
      <c r="J27" s="434"/>
      <c r="K27" s="434"/>
      <c r="L27" s="449"/>
      <c r="M27" s="441"/>
      <c r="N27" s="435"/>
      <c r="O27" s="443">
        <f>[2]國男單!$Y$19</f>
        <v>37</v>
      </c>
      <c r="P27" s="439">
        <f>IF([2]國男單!$M$19=[2]國男單!$O$19,"",([2]國男單!$M$19))</f>
        <v>3</v>
      </c>
      <c r="Q27" s="1033">
        <v>15</v>
      </c>
      <c r="R27" s="1038"/>
      <c r="S27" s="953"/>
      <c r="T27" s="782"/>
    </row>
    <row r="28" spans="1:20" ht="14.1" customHeight="1" thickBot="1">
      <c r="A28" s="1035">
        <v>12</v>
      </c>
      <c r="B28" s="953" t="str">
        <f>VLOOKUP(A28,[1]國男單!$A$2:$E$54,4,0)</f>
        <v>宜蘭縣中華國中</v>
      </c>
      <c r="C28" s="782" t="str">
        <f>VLOOKUP(A28,[1]國男單!$A$2:$E$54,5,0)</f>
        <v>劉承恩</v>
      </c>
      <c r="D28" s="1032"/>
      <c r="E28" s="261">
        <f>IF([2]國男單!$M$9=[2]國男單!$O$9,"",([2]國男單!$O$9))</f>
        <v>3</v>
      </c>
      <c r="F28" s="235"/>
      <c r="G28" s="181"/>
      <c r="H28" s="460"/>
      <c r="I28" s="462"/>
      <c r="J28" s="450"/>
      <c r="K28" s="450"/>
      <c r="L28" s="449"/>
      <c r="M28" s="441"/>
      <c r="N28" s="435"/>
      <c r="O28" s="441"/>
      <c r="P28" s="440">
        <f>IF([2]國男單!$M$19=[2]國男單!$O$19,"",([2]國男單!$O$19))</f>
        <v>0</v>
      </c>
      <c r="Q28" s="1034"/>
      <c r="R28" s="1038">
        <v>38</v>
      </c>
      <c r="S28" s="953" t="str">
        <f>VLOOKUP(R28,[1]國男單!$A$2:$E$54,4,0)</f>
        <v>高雄市中山國中</v>
      </c>
      <c r="T28" s="782" t="str">
        <f>VLOOKUP(R28,[1]國男單!$A$2:$E$54,5,0)</f>
        <v>邱政陽</v>
      </c>
    </row>
    <row r="29" spans="1:20" ht="14.1" customHeight="1" thickBot="1">
      <c r="A29" s="1035"/>
      <c r="B29" s="953"/>
      <c r="C29" s="782"/>
      <c r="D29" s="1049">
        <v>24</v>
      </c>
      <c r="E29" s="1042"/>
      <c r="F29" s="469">
        <f>IF([2]國男單!$M$28=[2]國男單!$O$28,"",([2]國男單!$M$28))</f>
        <v>0</v>
      </c>
      <c r="G29" s="468"/>
      <c r="H29" s="460"/>
      <c r="I29" s="462"/>
      <c r="J29" s="1050" t="s">
        <v>37</v>
      </c>
      <c r="K29" s="451"/>
      <c r="L29" s="452"/>
      <c r="M29" s="441"/>
      <c r="N29" s="435"/>
      <c r="O29" s="442">
        <f>IF([2]國男單!$M$36=[2]國男單!$O$36,"",([2]國男單!$M$36))</f>
        <v>3</v>
      </c>
      <c r="P29" s="1036">
        <v>32</v>
      </c>
      <c r="Q29" s="1037"/>
      <c r="R29" s="1038"/>
      <c r="S29" s="953"/>
      <c r="T29" s="782"/>
    </row>
    <row r="30" spans="1:20" ht="14.1" customHeight="1" thickBot="1">
      <c r="A30" s="1035">
        <v>13</v>
      </c>
      <c r="B30" s="953" t="str">
        <f>VLOOKUP(A30,[1]國男單!$A$2:$E$54,4,0)</f>
        <v>高雄市五福國中</v>
      </c>
      <c r="C30" s="782" t="str">
        <f>VLOOKUP(A30,[1]國男單!$A$2:$E$54,5,0)</f>
        <v>胡鐘文</v>
      </c>
      <c r="D30" s="1051"/>
      <c r="E30" s="1052"/>
      <c r="F30" s="270">
        <f>IF([2]國男單!$M$28=[2]國男單!$O$28,"",([2]國男單!$O$28))</f>
        <v>3</v>
      </c>
      <c r="G30" s="468">
        <f>[2]國男單!$Y$28</f>
        <v>13</v>
      </c>
      <c r="H30" s="460"/>
      <c r="I30" s="462"/>
      <c r="J30" s="1050"/>
      <c r="K30" s="451"/>
      <c r="L30" s="452"/>
      <c r="M30" s="441"/>
      <c r="N30" s="438">
        <f>[2]國男單!$Y$36</f>
        <v>37</v>
      </c>
      <c r="O30" s="444">
        <f>IF([2]國男單!$M$36=[2]國男單!$O$36,"",([2]國男單!$O$36))</f>
        <v>0</v>
      </c>
      <c r="P30" s="1055"/>
      <c r="Q30" s="1056"/>
      <c r="R30" s="1038">
        <v>39</v>
      </c>
      <c r="S30" s="953" t="str">
        <f>VLOOKUP(R30,[1]國男單!$A$2:$E$54,4,0)</f>
        <v>臺中市大華國中</v>
      </c>
      <c r="T30" s="782" t="str">
        <f>VLOOKUP(R30,[1]國男單!$A$2:$E$54,5,0)</f>
        <v>張友柏</v>
      </c>
    </row>
    <row r="31" spans="1:20" ht="14.1" customHeight="1" thickBot="1">
      <c r="A31" s="1048"/>
      <c r="B31" s="953"/>
      <c r="C31" s="782"/>
      <c r="D31" s="471"/>
      <c r="E31" s="459"/>
      <c r="F31" s="181"/>
      <c r="G31" s="1043">
        <v>49</v>
      </c>
      <c r="H31" s="1044"/>
      <c r="I31" s="275">
        <f>IF([2]國男單!$M$53=[2]國男單!$O$53,"",([2]國男單!$M$53))</f>
        <v>3</v>
      </c>
      <c r="J31" s="1050">
        <f>[2]國男單!$Y$53</f>
        <v>4</v>
      </c>
      <c r="K31" s="1050">
        <f>[2]國男單!$Y$54</f>
        <v>51</v>
      </c>
      <c r="L31" s="445">
        <f>IF([2]國男單!$M$54=[2]國男單!$O$54,"",([2]國男單!$M$54))</f>
        <v>1</v>
      </c>
      <c r="M31" s="1036">
        <v>50</v>
      </c>
      <c r="N31" s="1037"/>
      <c r="O31" s="433">
        <f>R30</f>
        <v>39</v>
      </c>
      <c r="P31" s="435"/>
      <c r="Q31" s="453"/>
      <c r="R31" s="1048"/>
      <c r="S31" s="953"/>
      <c r="T31" s="782"/>
    </row>
    <row r="32" spans="1:20" ht="14.1" customHeight="1" thickBot="1">
      <c r="A32" s="1035">
        <v>14</v>
      </c>
      <c r="B32" s="953" t="str">
        <f>VLOOKUP(A32,[1]國男單!$A$2:$E$54,4,0)</f>
        <v>嘉義市蘭潭國中</v>
      </c>
      <c r="C32" s="782" t="str">
        <f>VLOOKUP(A32,[1]國男單!$A$2:$E$54,5,0)</f>
        <v>李伊生</v>
      </c>
      <c r="D32" s="169"/>
      <c r="E32" s="459"/>
      <c r="F32" s="181"/>
      <c r="G32" s="1045"/>
      <c r="H32" s="1044"/>
      <c r="I32" s="270">
        <f>IF([2]國男單!$M$53=[2]國男單!$O$53,"",([2]國男單!$O$53))</f>
        <v>2</v>
      </c>
      <c r="J32" s="1050"/>
      <c r="K32" s="1050"/>
      <c r="L32" s="454">
        <f>IF([2]國男單!$M$54=[2]國男單!$O$54,"",([2]國男單!$O$54))</f>
        <v>3</v>
      </c>
      <c r="M32" s="1036"/>
      <c r="N32" s="1037"/>
      <c r="O32" s="433">
        <f>R32</f>
        <v>40</v>
      </c>
      <c r="P32" s="435"/>
      <c r="Q32" s="437"/>
      <c r="R32" s="1038">
        <v>40</v>
      </c>
      <c r="S32" s="953" t="str">
        <f>VLOOKUP(R32,[1]國男單!$A$2:$E$54,4,0)</f>
        <v>花蓮縣國風國中</v>
      </c>
      <c r="T32" s="782" t="str">
        <f>VLOOKUP(R32,[1]國男單!$A$2:$E$54,5,0)</f>
        <v>林子瑜</v>
      </c>
    </row>
    <row r="33" spans="1:20" ht="14.1" customHeight="1" thickBot="1">
      <c r="A33" s="1048"/>
      <c r="B33" s="953"/>
      <c r="C33" s="782"/>
      <c r="D33" s="1039">
        <v>25</v>
      </c>
      <c r="E33" s="1040"/>
      <c r="F33" s="259">
        <f>IF([2]國男單!$M$29=[2]國男單!$O$29,"",([2]國男單!$M$29))</f>
        <v>0</v>
      </c>
      <c r="G33" s="468">
        <f>[2]國男單!$Y$29</f>
        <v>15</v>
      </c>
      <c r="H33" s="460"/>
      <c r="I33" s="461"/>
      <c r="J33" s="434"/>
      <c r="K33" s="1050" t="s">
        <v>38</v>
      </c>
      <c r="L33" s="455"/>
      <c r="M33" s="441"/>
      <c r="N33" s="438">
        <f>[2]國男單!$Y$37</f>
        <v>40</v>
      </c>
      <c r="O33" s="439">
        <f>IF([2]國男單!$M$37=[2]國男單!$O$37,"",([2]國男單!$M$37))</f>
        <v>3</v>
      </c>
      <c r="P33" s="1033">
        <v>33</v>
      </c>
      <c r="Q33" s="1046"/>
      <c r="R33" s="1048"/>
      <c r="S33" s="953"/>
      <c r="T33" s="782"/>
    </row>
    <row r="34" spans="1:20" ht="14.1" customHeight="1" thickBot="1">
      <c r="A34" s="1035">
        <v>15</v>
      </c>
      <c r="B34" s="953" t="str">
        <f>VLOOKUP(A34,[1]國男單!$A$2:$E$54,4,0)</f>
        <v>桃園縣桃園國中</v>
      </c>
      <c r="C34" s="782" t="str">
        <f>VLOOKUP(A34,[1]國男單!$A$2:$E$54,5,0)</f>
        <v>姜威利</v>
      </c>
      <c r="D34" s="1041"/>
      <c r="E34" s="1042"/>
      <c r="F34" s="261">
        <f>IF([2]國男單!$M$29=[2]國男單!$O$29,"",([2]國男單!$O$29))</f>
        <v>3</v>
      </c>
      <c r="G34" s="220"/>
      <c r="H34" s="460"/>
      <c r="I34" s="461"/>
      <c r="J34" s="434"/>
      <c r="K34" s="1050"/>
      <c r="L34" s="455"/>
      <c r="M34" s="441"/>
      <c r="N34" s="435"/>
      <c r="O34" s="440">
        <f>IF([2]國男單!$M$37=[2]國男單!$O$37,"",([2]國男單!$O$37))</f>
        <v>2</v>
      </c>
      <c r="P34" s="1047"/>
      <c r="Q34" s="1037"/>
      <c r="R34" s="1038">
        <v>41</v>
      </c>
      <c r="S34" s="953" t="str">
        <f>VLOOKUP(R34,[1]國男單!$A$2:$E$54,4,0)</f>
        <v>新竹市香山高中</v>
      </c>
      <c r="T34" s="782" t="str">
        <f>VLOOKUP(R34,[1]國男單!$A$2:$E$54,5,0)</f>
        <v>彭柏鎰</v>
      </c>
    </row>
    <row r="35" spans="1:20" ht="14.1" customHeight="1" thickBot="1">
      <c r="A35" s="1035"/>
      <c r="B35" s="953"/>
      <c r="C35" s="782"/>
      <c r="D35" s="1031">
        <v>6</v>
      </c>
      <c r="E35" s="469">
        <f>IF([2]國男單!$M$10=[2]國男單!$O$10,"",([2]國男單!$M$10))</f>
        <v>3</v>
      </c>
      <c r="F35" s="234"/>
      <c r="G35" s="181"/>
      <c r="H35" s="460"/>
      <c r="I35" s="461"/>
      <c r="J35" s="434"/>
      <c r="K35" s="434"/>
      <c r="L35" s="449"/>
      <c r="M35" s="441"/>
      <c r="N35" s="435"/>
      <c r="O35" s="441"/>
      <c r="P35" s="442">
        <f>IF([2]國男單!$M$20=[2]國男單!$O$20,"",([2]國男單!$M$20))</f>
        <v>2</v>
      </c>
      <c r="Q35" s="1033">
        <v>16</v>
      </c>
      <c r="R35" s="1038"/>
      <c r="S35" s="953"/>
      <c r="T35" s="782"/>
    </row>
    <row r="36" spans="1:20" ht="14.1" customHeight="1" thickBot="1">
      <c r="A36" s="1035">
        <v>16</v>
      </c>
      <c r="B36" s="953" t="str">
        <f>VLOOKUP(A36,[1]國男單!$A$2:$E$54,4,0)</f>
        <v>新竹市香山高中</v>
      </c>
      <c r="C36" s="782" t="str">
        <f>VLOOKUP(A36,[1]國男單!$A$2:$E$54,5,0)</f>
        <v>張維鈞</v>
      </c>
      <c r="D36" s="1032"/>
      <c r="E36" s="270">
        <f>IF([2]國男單!$M$10=[2]國男單!$O$10,"",([2]國男單!$O$10))</f>
        <v>0</v>
      </c>
      <c r="F36" s="234">
        <f>[2]國男單!$Y$10</f>
        <v>15</v>
      </c>
      <c r="G36" s="459"/>
      <c r="H36" s="460"/>
      <c r="I36" s="462"/>
      <c r="J36" s="450"/>
      <c r="K36" s="450"/>
      <c r="L36" s="449"/>
      <c r="M36" s="441"/>
      <c r="N36" s="435"/>
      <c r="O36" s="443">
        <f>[2]國男單!$Y$20</f>
        <v>42</v>
      </c>
      <c r="P36" s="444">
        <f>IF([2]國男單!$M$20=[2]國男單!$O$20,"",([2]國男單!$O$20))</f>
        <v>3</v>
      </c>
      <c r="Q36" s="1034"/>
      <c r="R36" s="1038">
        <v>42</v>
      </c>
      <c r="S36" s="953" t="str">
        <f>VLOOKUP(R36,[1]國男單!$A$2:$E$54,4,0)</f>
        <v>雲林縣斗六國中</v>
      </c>
      <c r="T36" s="782" t="str">
        <f>VLOOKUP(R36,[1]國男單!$A$2:$E$54,5,0)</f>
        <v>張盛維</v>
      </c>
    </row>
    <row r="37" spans="1:20" ht="14.1" customHeight="1" thickBot="1">
      <c r="A37" s="1035"/>
      <c r="B37" s="953"/>
      <c r="C37" s="782"/>
      <c r="D37" s="117"/>
      <c r="E37" s="1043">
        <v>39</v>
      </c>
      <c r="F37" s="1044"/>
      <c r="G37" s="259">
        <f>IF([2]國男單!$M$43=[2]國男單!$O$43,"",([2]國男單!$M$43))</f>
        <v>0</v>
      </c>
      <c r="H37" s="234">
        <f>[2]國男單!$Y$43</f>
        <v>17</v>
      </c>
      <c r="I37" s="463"/>
      <c r="J37" s="446"/>
      <c r="K37" s="446"/>
      <c r="L37" s="456"/>
      <c r="M37" s="443">
        <f>[2]國男單!$Y$47</f>
        <v>43</v>
      </c>
      <c r="N37" s="439">
        <f>IF([2]國男單!$M$47=[2]國男單!$O$47,"",([2]國男單!$M$47))</f>
        <v>0</v>
      </c>
      <c r="O37" s="1036">
        <v>43</v>
      </c>
      <c r="P37" s="1037"/>
      <c r="Q37" s="203"/>
      <c r="R37" s="1038"/>
      <c r="S37" s="953"/>
      <c r="T37" s="782"/>
    </row>
    <row r="38" spans="1:20" ht="14.1" customHeight="1" thickBot="1">
      <c r="A38" s="1035">
        <v>17</v>
      </c>
      <c r="B38" s="953" t="str">
        <f>VLOOKUP(A38,[1]國男單!$A$2:$E$54,4,0)</f>
        <v>臺北市麗山國中</v>
      </c>
      <c r="C38" s="782" t="str">
        <f>VLOOKUP(A38,[1]國男單!$A$2:$E$54,5,0)</f>
        <v>周德灝</v>
      </c>
      <c r="D38" s="167"/>
      <c r="E38" s="1045"/>
      <c r="F38" s="1044"/>
      <c r="G38" s="261">
        <f>IF([2]國男單!$M$43=[2]國男單!$O$43,"",([2]國男單!$O$43))</f>
        <v>3</v>
      </c>
      <c r="H38" s="235"/>
      <c r="I38" s="464"/>
      <c r="J38" s="457"/>
      <c r="K38" s="457"/>
      <c r="L38" s="456"/>
      <c r="M38" s="441"/>
      <c r="N38" s="440">
        <f>IF([2]國男單!$M$47=[2]國男單!$O$47,"",([2]國男單!$O$47))</f>
        <v>3</v>
      </c>
      <c r="O38" s="1036"/>
      <c r="P38" s="1037"/>
      <c r="Q38" s="203"/>
      <c r="R38" s="1038">
        <v>43</v>
      </c>
      <c r="S38" s="953" t="str">
        <f>VLOOKUP(R38,[1]國男單!$A$2:$E$54,4,0)</f>
        <v>桃園縣桃園國中</v>
      </c>
      <c r="T38" s="782" t="str">
        <f>VLOOKUP(R38,[1]國男單!$A$2:$E$54,5,0)</f>
        <v>孫富麒</v>
      </c>
    </row>
    <row r="39" spans="1:20" ht="14.1" customHeight="1" thickBot="1">
      <c r="A39" s="1035"/>
      <c r="B39" s="953"/>
      <c r="C39" s="782"/>
      <c r="D39" s="1031">
        <v>7</v>
      </c>
      <c r="E39" s="259">
        <f>IF([2]國男單!$M$11=[2]國男單!$O$11,"",([2]國男單!$M$11))</f>
        <v>3</v>
      </c>
      <c r="F39" s="234">
        <f>[2]國男單!$Y$11</f>
        <v>17</v>
      </c>
      <c r="G39" s="460"/>
      <c r="H39" s="460"/>
      <c r="I39" s="464"/>
      <c r="J39" s="447"/>
      <c r="K39" s="447"/>
      <c r="L39" s="448"/>
      <c r="M39" s="441"/>
      <c r="N39" s="441"/>
      <c r="O39" s="443">
        <f>[2]國男單!$Y$21</f>
        <v>43</v>
      </c>
      <c r="P39" s="439">
        <f>IF([2]國男單!$M$21=[2]國男單!$O$21,"",([2]國男單!$M$21))</f>
        <v>3</v>
      </c>
      <c r="Q39" s="1033">
        <v>17</v>
      </c>
      <c r="R39" s="1038"/>
      <c r="S39" s="953"/>
      <c r="T39" s="782"/>
    </row>
    <row r="40" spans="1:20" ht="14.1" customHeight="1" thickBot="1">
      <c r="A40" s="1035">
        <v>18</v>
      </c>
      <c r="B40" s="953" t="str">
        <f>VLOOKUP(A40,[1]國男單!$A$2:$E$54,4,0)</f>
        <v>臺南市崑山高中</v>
      </c>
      <c r="C40" s="782" t="str">
        <f>VLOOKUP(A40,[1]國男單!$A$2:$E$54,5,0)</f>
        <v>林勇志</v>
      </c>
      <c r="D40" s="1053"/>
      <c r="E40" s="261">
        <f>IF([2]國男單!$M$11=[2]國男單!$O$11,"",([2]國男單!$O$11))</f>
        <v>2</v>
      </c>
      <c r="F40" s="235"/>
      <c r="G40" s="460"/>
      <c r="H40" s="460"/>
      <c r="I40" s="464"/>
      <c r="J40" s="447"/>
      <c r="K40" s="447"/>
      <c r="L40" s="448"/>
      <c r="M40" s="441"/>
      <c r="N40" s="441"/>
      <c r="O40" s="441"/>
      <c r="P40" s="440">
        <f>IF([2]國男單!$M$21=[2]國男單!$O$21,"",([2]國男單!$O$21))</f>
        <v>0</v>
      </c>
      <c r="Q40" s="1034"/>
      <c r="R40" s="1038">
        <v>44</v>
      </c>
      <c r="S40" s="953" t="str">
        <f>VLOOKUP(R40,[1]國男單!$A$2:$E$54,4,0)</f>
        <v>南投縣南投國中</v>
      </c>
      <c r="T40" s="782" t="str">
        <f>VLOOKUP(R40,[1]國男單!$A$2:$E$54,5,0)</f>
        <v>洪承偉</v>
      </c>
    </row>
    <row r="41" spans="1:20" ht="14.1" customHeight="1" thickBot="1">
      <c r="A41" s="1035"/>
      <c r="B41" s="953"/>
      <c r="C41" s="782"/>
      <c r="D41" s="1049">
        <v>26</v>
      </c>
      <c r="E41" s="1042"/>
      <c r="F41" s="469">
        <f>IF([2]國男單!$M$30=[2]國男單!$O$30,"",([2]國男單!$M$30))</f>
        <v>3</v>
      </c>
      <c r="G41" s="234"/>
      <c r="H41" s="460"/>
      <c r="I41" s="464"/>
      <c r="J41" s="447"/>
      <c r="K41" s="447"/>
      <c r="L41" s="448"/>
      <c r="M41" s="441"/>
      <c r="N41" s="441"/>
      <c r="O41" s="442">
        <f>IF([2]國男單!$M$38=[2]國男單!$O$38,"",([2]國男單!$M$38))</f>
        <v>3</v>
      </c>
      <c r="P41" s="1036">
        <v>34</v>
      </c>
      <c r="Q41" s="1037"/>
      <c r="R41" s="1038"/>
      <c r="S41" s="953"/>
      <c r="T41" s="782"/>
    </row>
    <row r="42" spans="1:20" ht="14.1" customHeight="1" thickBot="1">
      <c r="A42" s="1035">
        <v>19</v>
      </c>
      <c r="B42" s="953" t="str">
        <f>VLOOKUP(A42,[1]國男單!$A$2:$E$54,4,0)</f>
        <v>宜蘭縣中華國中</v>
      </c>
      <c r="C42" s="782" t="str">
        <f>VLOOKUP(A42,[1]國男單!$A$2:$E$54,5,0)</f>
        <v>林孟賢</v>
      </c>
      <c r="D42" s="1051"/>
      <c r="E42" s="1052"/>
      <c r="F42" s="270">
        <f>IF([2]國男單!$M$30=[2]國男單!$O$30,"",([2]國男單!$O$30))</f>
        <v>0</v>
      </c>
      <c r="G42" s="234">
        <f>[2]國男單!$Y$30</f>
        <v>17</v>
      </c>
      <c r="H42" s="460"/>
      <c r="I42" s="464"/>
      <c r="J42" s="447"/>
      <c r="K42" s="447"/>
      <c r="L42" s="448"/>
      <c r="M42" s="441"/>
      <c r="N42" s="443">
        <f>[2]國男單!$Y$38</f>
        <v>43</v>
      </c>
      <c r="O42" s="444">
        <f>IF([2]國男單!$M$38=[2]國男單!$O$38,"",([2]國男單!$O$38))</f>
        <v>0</v>
      </c>
      <c r="P42" s="1055"/>
      <c r="Q42" s="1056"/>
      <c r="R42" s="1038">
        <v>45</v>
      </c>
      <c r="S42" s="953" t="str">
        <f>VLOOKUP(R42,[1]國男單!$A$2:$E$54,4,0)</f>
        <v>雲林縣崇德國中</v>
      </c>
      <c r="T42" s="782" t="str">
        <f>VLOOKUP(R42,[1]國男單!$A$2:$E$54,5,0)</f>
        <v>周正豪</v>
      </c>
    </row>
    <row r="43" spans="1:20" ht="14.1" customHeight="1">
      <c r="A43" s="1048"/>
      <c r="B43" s="953"/>
      <c r="C43" s="782"/>
      <c r="D43" s="471"/>
      <c r="E43" s="181"/>
      <c r="F43" s="181"/>
      <c r="G43" s="460"/>
      <c r="H43" s="460"/>
      <c r="I43" s="464"/>
      <c r="J43" s="447"/>
      <c r="K43" s="447"/>
      <c r="L43" s="448"/>
      <c r="M43" s="441"/>
      <c r="N43" s="441"/>
      <c r="O43" s="433">
        <f>R42</f>
        <v>45</v>
      </c>
      <c r="P43" s="435"/>
      <c r="Q43" s="453"/>
      <c r="R43" s="1048"/>
      <c r="S43" s="953"/>
      <c r="T43" s="782"/>
    </row>
    <row r="44" spans="1:20" ht="14.1" customHeight="1" thickBot="1">
      <c r="A44" s="1035">
        <v>20</v>
      </c>
      <c r="B44" s="953" t="str">
        <f>VLOOKUP(A44,[1]國男單!$A$2:$E$54,4,0)</f>
        <v>新北市新莊國中</v>
      </c>
      <c r="C44" s="782" t="str">
        <f>VLOOKUP(A44,[1]國男單!$A$2:$E$54,5,0)</f>
        <v>蔡政諺</v>
      </c>
      <c r="D44" s="167"/>
      <c r="E44" s="181"/>
      <c r="F44" s="1054">
        <v>46</v>
      </c>
      <c r="G44" s="1044"/>
      <c r="H44" s="469">
        <f>IF([2]國男單!$M$50=[2]國男單!$O$50,"",([2]國男單!$M$50))</f>
        <v>3</v>
      </c>
      <c r="I44" s="468"/>
      <c r="J44" s="447"/>
      <c r="K44" s="447"/>
      <c r="L44" s="435"/>
      <c r="M44" s="442">
        <f>IF([2]國男單!$M$52=[2]國男單!$O$52,"",([2]國男單!$M$52))</f>
        <v>1</v>
      </c>
      <c r="N44" s="1036">
        <v>48</v>
      </c>
      <c r="O44" s="1037"/>
      <c r="P44" s="203"/>
      <c r="Q44" s="435"/>
      <c r="R44" s="1038">
        <v>46</v>
      </c>
      <c r="S44" s="953" t="str">
        <f>VLOOKUP(R44,[1]國男單!$A$2:$E$54,4,0)</f>
        <v>臺南市崑山高中</v>
      </c>
      <c r="T44" s="782" t="str">
        <f>VLOOKUP(R44,[1]國男單!$A$2:$E$54,5,0)</f>
        <v>吳秉祐</v>
      </c>
    </row>
    <row r="45" spans="1:20" ht="14.1" customHeight="1" thickBot="1">
      <c r="A45" s="1035"/>
      <c r="B45" s="953"/>
      <c r="C45" s="782"/>
      <c r="D45" s="1031">
        <v>8</v>
      </c>
      <c r="E45" s="259">
        <f>IF([2]國男單!$M$12=[2]國男單!$O$12,"",([2]國男單!$M$12))</f>
        <v>3</v>
      </c>
      <c r="F45" s="1045"/>
      <c r="G45" s="1044"/>
      <c r="H45" s="270">
        <f>IF([2]國男單!$M$50=[2]國男單!$O$50,"",([2]國男單!$O$50))</f>
        <v>0</v>
      </c>
      <c r="I45" s="468">
        <f>[2]國男單!$Y$50</f>
        <v>17</v>
      </c>
      <c r="J45" s="436"/>
      <c r="K45" s="436"/>
      <c r="L45" s="438">
        <f>[2]國男單!$Y$52</f>
        <v>51</v>
      </c>
      <c r="M45" s="444">
        <f>IF([2]國男單!$M$52=[2]國男單!$O$52,"",([2]國男單!$O$52))</f>
        <v>3</v>
      </c>
      <c r="N45" s="1047"/>
      <c r="O45" s="1037"/>
      <c r="P45" s="439">
        <f>IF([2]國男單!$M$22=[2]國男單!$O$22,"",([2]國男單!$M$22))</f>
        <v>3</v>
      </c>
      <c r="Q45" s="1033">
        <v>18</v>
      </c>
      <c r="R45" s="1038"/>
      <c r="S45" s="953"/>
      <c r="T45" s="782"/>
    </row>
    <row r="46" spans="1:20" ht="14.1" customHeight="1" thickBot="1">
      <c r="A46" s="1035">
        <v>21</v>
      </c>
      <c r="B46" s="794" t="str">
        <f>VLOOKUP(A46,[1]國男單!$A$2:$E$54,4,0)</f>
        <v>輪空</v>
      </c>
      <c r="C46" s="782"/>
      <c r="D46" s="1053"/>
      <c r="E46" s="261">
        <f>IF([2]國男單!$M$12=[2]國男單!$O$12,"",([2]國男單!$O$12))</f>
        <v>0</v>
      </c>
      <c r="F46" s="181"/>
      <c r="G46" s="460"/>
      <c r="H46" s="181"/>
      <c r="I46" s="436"/>
      <c r="J46" s="436"/>
      <c r="K46" s="436"/>
      <c r="L46" s="436"/>
      <c r="M46" s="435"/>
      <c r="N46" s="441"/>
      <c r="O46" s="435"/>
      <c r="P46" s="440">
        <f>IF([2]國男單!$M$22=[2]國男單!$O$22,"",([2]國男單!$O$22))</f>
        <v>0</v>
      </c>
      <c r="Q46" s="1034"/>
      <c r="R46" s="1038">
        <v>47</v>
      </c>
      <c r="S46" s="953" t="str">
        <f>VLOOKUP(R46,[1]國男單!$A$2:$E$54,4,0)</f>
        <v>基隆市建德國中</v>
      </c>
      <c r="T46" s="782" t="str">
        <f>VLOOKUP(R46,[1]國男單!$A$2:$E$54,5,0)</f>
        <v>張少愷</v>
      </c>
    </row>
    <row r="47" spans="1:20" ht="14.1" customHeight="1" thickBot="1">
      <c r="A47" s="1035"/>
      <c r="B47" s="794"/>
      <c r="C47" s="782"/>
      <c r="D47" s="1049">
        <v>27</v>
      </c>
      <c r="E47" s="1042"/>
      <c r="F47" s="259">
        <f>IF([2]國男單!$M$31=[2]國男單!$O$31,"",([2]國男單!$M$31))</f>
        <v>0</v>
      </c>
      <c r="G47" s="234">
        <f>[2]國男單!$Y$31</f>
        <v>22</v>
      </c>
      <c r="H47" s="181"/>
      <c r="I47" s="436"/>
      <c r="J47" s="436"/>
      <c r="K47" s="436"/>
      <c r="L47" s="436"/>
      <c r="M47" s="435"/>
      <c r="N47" s="443">
        <f>[2]國男單!$Y$39</f>
        <v>46</v>
      </c>
      <c r="O47" s="439">
        <f>IF([2]國男單!$M$39=[2]國男單!$O$39,"",([2]國男單!$M$39))</f>
        <v>3</v>
      </c>
      <c r="P47" s="1036">
        <v>35</v>
      </c>
      <c r="Q47" s="1037"/>
      <c r="R47" s="1038"/>
      <c r="S47" s="953"/>
      <c r="T47" s="782"/>
    </row>
    <row r="48" spans="1:20" ht="14.1" customHeight="1" thickBot="1">
      <c r="A48" s="1035">
        <v>22</v>
      </c>
      <c r="B48" s="953" t="str">
        <f>VLOOKUP(A48,[1]國男單!$A$2:$E$54,4,0)</f>
        <v>高雄市福誠高中</v>
      </c>
      <c r="C48" s="782" t="str">
        <f>VLOOKUP(A48,[1]國男單!$A$2:$E$54,5,0)</f>
        <v>黃冠銓</v>
      </c>
      <c r="D48" s="1041"/>
      <c r="E48" s="1042"/>
      <c r="F48" s="261">
        <f>IF([2]國男單!$M$31=[2]國男單!$O$31,"",([2]國男單!$O$31))</f>
        <v>3</v>
      </c>
      <c r="G48" s="235"/>
      <c r="H48" s="181"/>
      <c r="I48" s="436"/>
      <c r="J48" s="436"/>
      <c r="K48" s="436"/>
      <c r="L48" s="436"/>
      <c r="M48" s="435"/>
      <c r="N48" s="441"/>
      <c r="O48" s="440">
        <f>IF([2]國男單!$M$39=[2]國男單!$O$39,"",([2]國男單!$O$39))</f>
        <v>0</v>
      </c>
      <c r="P48" s="1036"/>
      <c r="Q48" s="1037"/>
      <c r="R48" s="1038">
        <v>48</v>
      </c>
      <c r="S48" s="953" t="str">
        <f>VLOOKUP(R48,[1]國男單!$A$2:$E$54,4,0)</f>
        <v>屏東縣里港國中</v>
      </c>
      <c r="T48" s="782" t="str">
        <f>VLOOKUP(R48,[1]國男單!$A$2:$E$54,5,0)</f>
        <v>龔修霆</v>
      </c>
    </row>
    <row r="49" spans="1:20" ht="14.1" customHeight="1" thickBot="1">
      <c r="A49" s="1035"/>
      <c r="B49" s="953"/>
      <c r="C49" s="782"/>
      <c r="D49" s="1031">
        <v>9</v>
      </c>
      <c r="E49" s="469">
        <f>IF([2]國男單!$M$13=[2]國男單!$O$13,"",([2]國男單!$M$13))</f>
        <v>3</v>
      </c>
      <c r="F49" s="234"/>
      <c r="G49" s="460"/>
      <c r="H49" s="181"/>
      <c r="I49" s="436"/>
      <c r="J49" s="436"/>
      <c r="K49" s="436"/>
      <c r="L49" s="436"/>
      <c r="M49" s="435"/>
      <c r="N49" s="441"/>
      <c r="O49" s="441"/>
      <c r="P49" s="442">
        <f>IF([2]國男單!$M$23=[2]國男單!$O$23,"",([2]國男單!$M$23))</f>
        <v>1</v>
      </c>
      <c r="Q49" s="1033">
        <v>19</v>
      </c>
      <c r="R49" s="1038"/>
      <c r="S49" s="953"/>
      <c r="T49" s="782"/>
    </row>
    <row r="50" spans="1:20" ht="14.1" customHeight="1" thickBot="1">
      <c r="A50" s="1035">
        <v>23</v>
      </c>
      <c r="B50" s="953" t="str">
        <f>VLOOKUP(A50,[1]國男單!$A$2:$E$54,4,0)</f>
        <v>屏東縣內埔國中</v>
      </c>
      <c r="C50" s="782" t="str">
        <f>VLOOKUP(A50,[1]國男單!$A$2:$E$54,5,0)</f>
        <v>曾  望</v>
      </c>
      <c r="D50" s="1053"/>
      <c r="E50" s="270">
        <f>IF([2]國男單!$M$13=[2]國男單!$O$13,"",([2]國男單!$O$13))</f>
        <v>1</v>
      </c>
      <c r="F50" s="234">
        <f>[2]國男單!$Y$13</f>
        <v>22</v>
      </c>
      <c r="G50" s="460"/>
      <c r="H50" s="181"/>
      <c r="I50" s="436"/>
      <c r="J50" s="436"/>
      <c r="K50" s="436"/>
      <c r="L50" s="436"/>
      <c r="M50" s="435"/>
      <c r="N50" s="441"/>
      <c r="O50" s="443">
        <f>[2]國男單!$Y$23</f>
        <v>49</v>
      </c>
      <c r="P50" s="444">
        <f>IF([2]國男單!$M$23=[2]國男單!$O$23,"",([2]國男單!$O$23))</f>
        <v>3</v>
      </c>
      <c r="Q50" s="1034"/>
      <c r="R50" s="1038">
        <v>49</v>
      </c>
      <c r="S50" s="953" t="str">
        <f>VLOOKUP(R50,[1]國男單!$A$2:$E$54,4,0)</f>
        <v>新竹縣新埔國中</v>
      </c>
      <c r="T50" s="782" t="str">
        <f>VLOOKUP(R50,[1]國男單!$A$2:$E$54,5,0)</f>
        <v>邱俊云</v>
      </c>
    </row>
    <row r="51" spans="1:20" ht="14.1" customHeight="1" thickBot="1">
      <c r="A51" s="1035"/>
      <c r="B51" s="953"/>
      <c r="C51" s="782"/>
      <c r="D51" s="117"/>
      <c r="E51" s="1043">
        <v>40</v>
      </c>
      <c r="F51" s="1044"/>
      <c r="G51" s="469">
        <f>IF([2]國男單!$M$44=[2]國男單!$O$44,"",([2]國男單!$M$44))</f>
        <v>3</v>
      </c>
      <c r="H51" s="468"/>
      <c r="I51" s="436"/>
      <c r="J51" s="436"/>
      <c r="K51" s="436"/>
      <c r="L51" s="436"/>
      <c r="M51" s="435"/>
      <c r="N51" s="442">
        <f>IF([2]國男單!$M$48=[2]國男單!$O$48,"",([2]國男單!$M$48))</f>
        <v>0</v>
      </c>
      <c r="O51" s="1036">
        <v>44</v>
      </c>
      <c r="P51" s="1037"/>
      <c r="Q51" s="203"/>
      <c r="R51" s="1038"/>
      <c r="S51" s="953"/>
      <c r="T51" s="782"/>
    </row>
    <row r="52" spans="1:20" ht="14.1" customHeight="1" thickBot="1">
      <c r="A52" s="1035">
        <v>24</v>
      </c>
      <c r="B52" s="953" t="str">
        <f>VLOOKUP(A52,[1]國男單!$A$2:$E$54,4,0)</f>
        <v>新北市海山高中</v>
      </c>
      <c r="C52" s="782" t="str">
        <f>VLOOKUP(A52,[1]國男單!$A$2:$E$54,5,0)</f>
        <v>陳彥衡</v>
      </c>
      <c r="D52" s="167"/>
      <c r="E52" s="1045"/>
      <c r="F52" s="1044"/>
      <c r="G52" s="270">
        <f>IF([2]國男單!$M$44=[2]國男單!$O$44,"",([2]國男單!$O$44))</f>
        <v>1</v>
      </c>
      <c r="H52" s="468">
        <f>[2]國男單!$Y$44</f>
        <v>22</v>
      </c>
      <c r="I52" s="436"/>
      <c r="J52" s="436"/>
      <c r="K52" s="436"/>
      <c r="L52" s="436"/>
      <c r="M52" s="438">
        <f>[2]國男單!$Y$48</f>
        <v>51</v>
      </c>
      <c r="N52" s="444">
        <f>IF([2]國男單!$M$48=[2]國男單!$O$48,"",([2]國男單!$O$48))</f>
        <v>3</v>
      </c>
      <c r="O52" s="1036"/>
      <c r="P52" s="1037"/>
      <c r="Q52" s="435"/>
      <c r="R52" s="1038">
        <v>50</v>
      </c>
      <c r="S52" s="953" t="str">
        <f>VLOOKUP(R52,[1]國男單!$A$2:$E$54,4,0)</f>
        <v>雲林縣正心高中</v>
      </c>
      <c r="T52" s="782" t="str">
        <f>VLOOKUP(R52,[1]國男單!$A$2:$E$54,5,0)</f>
        <v>張盛榮</v>
      </c>
    </row>
    <row r="53" spans="1:20" ht="14.1" customHeight="1" thickBot="1">
      <c r="A53" s="1035"/>
      <c r="B53" s="953"/>
      <c r="C53" s="782"/>
      <c r="D53" s="1031">
        <v>10</v>
      </c>
      <c r="E53" s="259">
        <f>IF([2]國男單!$M$14=[2]國男單!$O$14,"",([2]國男單!$M$14))</f>
        <v>3</v>
      </c>
      <c r="F53" s="234">
        <f>[2]國男單!$Y$14</f>
        <v>24</v>
      </c>
      <c r="G53" s="181"/>
      <c r="H53" s="181"/>
      <c r="I53" s="436"/>
      <c r="J53" s="436"/>
      <c r="K53" s="436"/>
      <c r="L53" s="436"/>
      <c r="M53" s="203"/>
      <c r="N53" s="435"/>
      <c r="O53" s="443">
        <f>[2]國男單!$Y$24</f>
        <v>51</v>
      </c>
      <c r="P53" s="439">
        <f>IF([2]國男單!$M$24=[2]國男單!$O$24,"",([2]國男單!$M$24))</f>
        <v>0</v>
      </c>
      <c r="Q53" s="1033">
        <v>20</v>
      </c>
      <c r="R53" s="1038"/>
      <c r="S53" s="953"/>
      <c r="T53" s="782"/>
    </row>
    <row r="54" spans="1:20" ht="14.1" customHeight="1" thickBot="1">
      <c r="A54" s="1035">
        <v>25</v>
      </c>
      <c r="B54" s="953" t="str">
        <f>VLOOKUP(A54,[1]國男單!$A$2:$E$54,4,0)</f>
        <v>南投縣南投國中</v>
      </c>
      <c r="C54" s="782" t="str">
        <f>VLOOKUP(A54,[1]國男單!$A$2:$E$54,5,0)</f>
        <v>陳彥儒</v>
      </c>
      <c r="D54" s="1053"/>
      <c r="E54" s="261">
        <f>IF([2]國男單!$M$14=[2]國男單!$O$14,"",([2]國男單!$O$14))</f>
        <v>0</v>
      </c>
      <c r="F54" s="235"/>
      <c r="G54" s="181"/>
      <c r="H54" s="181"/>
      <c r="I54" s="436"/>
      <c r="J54" s="436"/>
      <c r="K54" s="436"/>
      <c r="L54" s="436"/>
      <c r="M54" s="203"/>
      <c r="N54" s="435"/>
      <c r="O54" s="441"/>
      <c r="P54" s="440">
        <f>IF([2]國男單!$M$24=[2]國男單!$O$24,"",([2]國男單!$O$24))</f>
        <v>3</v>
      </c>
      <c r="Q54" s="1034"/>
      <c r="R54" s="1038">
        <v>51</v>
      </c>
      <c r="S54" s="953" t="str">
        <f>VLOOKUP(R54,[1]國男單!$A$2:$E$54,4,0)</f>
        <v>臺北市麗山國中</v>
      </c>
      <c r="T54" s="782" t="str">
        <f>VLOOKUP(R54,[1]國男單!$A$2:$E$54,5,0)</f>
        <v>林昀儒</v>
      </c>
    </row>
    <row r="55" spans="1:20" ht="14.1" customHeight="1" thickBot="1">
      <c r="A55" s="1035"/>
      <c r="B55" s="953"/>
      <c r="C55" s="782"/>
      <c r="D55" s="1049">
        <v>28</v>
      </c>
      <c r="E55" s="1042"/>
      <c r="F55" s="469">
        <f>IF([2]國男單!$M$32=[2]國男單!$O$32,"",([2]國男單!$M$32))</f>
        <v>3</v>
      </c>
      <c r="G55" s="468"/>
      <c r="H55" s="181"/>
      <c r="I55" s="436"/>
      <c r="J55" s="436"/>
      <c r="K55" s="436"/>
      <c r="L55" s="436"/>
      <c r="M55" s="203"/>
      <c r="N55" s="435"/>
      <c r="O55" s="442">
        <f>IF([2]國男單!$M$40=[2]國男單!$O$40,"",([2]國男單!$M$40))</f>
        <v>3</v>
      </c>
      <c r="P55" s="1036">
        <v>36</v>
      </c>
      <c r="Q55" s="1037"/>
      <c r="R55" s="1038"/>
      <c r="S55" s="953"/>
      <c r="T55" s="782"/>
    </row>
    <row r="56" spans="1:20" ht="14.1" customHeight="1" thickBot="1">
      <c r="A56" s="1035">
        <v>26</v>
      </c>
      <c r="B56" s="953" t="str">
        <f>VLOOKUP(A56,[1]國男單!$A$2:$E$54,4,0)</f>
        <v>新竹縣新埔國中</v>
      </c>
      <c r="C56" s="782" t="str">
        <f>VLOOKUP(A56,[1]國男單!$A$2:$E$54,5,0)</f>
        <v>江彥霖</v>
      </c>
      <c r="D56" s="1051"/>
      <c r="E56" s="1052"/>
      <c r="F56" s="270">
        <f>IF([2]國男單!$M$32=[2]國男單!$O$32,"",([2]國男單!$O$32))</f>
        <v>0</v>
      </c>
      <c r="G56" s="468">
        <f>[2]國男單!$Y$32</f>
        <v>24</v>
      </c>
      <c r="H56" s="181"/>
      <c r="I56" s="436"/>
      <c r="J56" s="436"/>
      <c r="K56" s="436"/>
      <c r="L56" s="436"/>
      <c r="M56" s="203"/>
      <c r="N56" s="438">
        <f>[2]國男單!$Y$40</f>
        <v>51</v>
      </c>
      <c r="O56" s="444">
        <f>IF([2]國男單!$M$40=[2]國男單!$O$40,"",([2]國男單!$O$40))</f>
        <v>0</v>
      </c>
      <c r="P56" s="1055"/>
      <c r="Q56" s="1056"/>
      <c r="R56" s="1038">
        <v>52</v>
      </c>
      <c r="S56" s="953" t="str">
        <f>VLOOKUP(R56,[1]國男單!$A$2:$E$54,4,0)</f>
        <v>臺中市居仁國中</v>
      </c>
      <c r="T56" s="782" t="str">
        <f>VLOOKUP(R56,[1]國男單!$A$2:$E$54,5,0)</f>
        <v>吳明夏</v>
      </c>
    </row>
    <row r="57" spans="1:20" ht="14.1" customHeight="1">
      <c r="A57" s="1048"/>
      <c r="B57" s="953"/>
      <c r="C57" s="782"/>
      <c r="D57" s="471"/>
      <c r="E57" s="459"/>
      <c r="F57" s="181"/>
      <c r="G57" s="181"/>
      <c r="H57" s="181"/>
      <c r="I57" s="436"/>
      <c r="J57" s="436"/>
      <c r="K57" s="436"/>
      <c r="L57" s="436"/>
      <c r="M57" s="203"/>
      <c r="N57" s="203"/>
      <c r="O57" s="433">
        <f>R56</f>
        <v>52</v>
      </c>
      <c r="P57" s="435"/>
      <c r="Q57" s="453"/>
      <c r="R57" s="1048"/>
      <c r="S57" s="953"/>
      <c r="T57" s="782"/>
    </row>
    <row r="58" spans="1:20" ht="12" customHeight="1">
      <c r="D58" s="167"/>
      <c r="E58" s="181"/>
      <c r="F58" s="181"/>
      <c r="G58" s="181"/>
      <c r="H58" s="181"/>
      <c r="I58" s="436"/>
      <c r="J58" s="436"/>
      <c r="K58" s="436"/>
      <c r="L58" s="436"/>
      <c r="M58" s="203"/>
      <c r="N58" s="203"/>
      <c r="O58" s="203"/>
      <c r="P58" s="203"/>
      <c r="Q58" s="435"/>
      <c r="R58" s="168"/>
      <c r="S58" s="40"/>
    </row>
  </sheetData>
  <sheetProtection password="CEBE" sheet="1" objects="1" scenarios="1"/>
  <mergeCells count="212">
    <mergeCell ref="T54:T55"/>
    <mergeCell ref="T56:T57"/>
    <mergeCell ref="T50:T51"/>
    <mergeCell ref="T52:T53"/>
    <mergeCell ref="T38:T39"/>
    <mergeCell ref="T40:T41"/>
    <mergeCell ref="E37:F38"/>
    <mergeCell ref="O37:P38"/>
    <mergeCell ref="P41:Q42"/>
    <mergeCell ref="N44:O45"/>
    <mergeCell ref="P47:Q48"/>
    <mergeCell ref="O51:P52"/>
    <mergeCell ref="Q45:Q46"/>
    <mergeCell ref="T24:T25"/>
    <mergeCell ref="T26:T27"/>
    <mergeCell ref="T28:T29"/>
    <mergeCell ref="N18:O19"/>
    <mergeCell ref="F18:G19"/>
    <mergeCell ref="T42:T43"/>
    <mergeCell ref="T44:T45"/>
    <mergeCell ref="T46:T47"/>
    <mergeCell ref="T48:T49"/>
    <mergeCell ref="T30:T31"/>
    <mergeCell ref="T32:T33"/>
    <mergeCell ref="T34:T35"/>
    <mergeCell ref="T36:T37"/>
    <mergeCell ref="O25:P26"/>
    <mergeCell ref="P29:Q30"/>
    <mergeCell ref="S18:S19"/>
    <mergeCell ref="K31:K32"/>
    <mergeCell ref="S20:S21"/>
    <mergeCell ref="R32:R33"/>
    <mergeCell ref="S32:S33"/>
    <mergeCell ref="S28:S29"/>
    <mergeCell ref="E25:F26"/>
    <mergeCell ref="J29:J30"/>
    <mergeCell ref="T6:T7"/>
    <mergeCell ref="T8:T9"/>
    <mergeCell ref="T10:T11"/>
    <mergeCell ref="T12:T13"/>
    <mergeCell ref="T14:T15"/>
    <mergeCell ref="T16:T17"/>
    <mergeCell ref="T18:T19"/>
    <mergeCell ref="T20:T21"/>
    <mergeCell ref="T22:T23"/>
    <mergeCell ref="A56:A57"/>
    <mergeCell ref="B56:B57"/>
    <mergeCell ref="R56:R57"/>
    <mergeCell ref="S56:S57"/>
    <mergeCell ref="P55:Q56"/>
    <mergeCell ref="D55:E56"/>
    <mergeCell ref="C56:C57"/>
    <mergeCell ref="E51:F52"/>
    <mergeCell ref="A1:T2"/>
    <mergeCell ref="A3:T4"/>
    <mergeCell ref="C6:C7"/>
    <mergeCell ref="C8:C9"/>
    <mergeCell ref="C10:C11"/>
    <mergeCell ref="C12:C13"/>
    <mergeCell ref="B12:B13"/>
    <mergeCell ref="R12:R13"/>
    <mergeCell ref="S12:S13"/>
    <mergeCell ref="D13:D14"/>
    <mergeCell ref="C18:C19"/>
    <mergeCell ref="C20:C21"/>
    <mergeCell ref="C22:C23"/>
    <mergeCell ref="C24:C25"/>
    <mergeCell ref="C26:C27"/>
    <mergeCell ref="C28:C29"/>
    <mergeCell ref="A52:A53"/>
    <mergeCell ref="B52:B53"/>
    <mergeCell ref="R52:R53"/>
    <mergeCell ref="S52:S53"/>
    <mergeCell ref="D53:D54"/>
    <mergeCell ref="Q53:Q54"/>
    <mergeCell ref="A54:A55"/>
    <mergeCell ref="B54:B55"/>
    <mergeCell ref="R54:R55"/>
    <mergeCell ref="S54:S55"/>
    <mergeCell ref="C52:C53"/>
    <mergeCell ref="C54:C55"/>
    <mergeCell ref="A46:A47"/>
    <mergeCell ref="B46:B47"/>
    <mergeCell ref="R46:R47"/>
    <mergeCell ref="A48:A49"/>
    <mergeCell ref="B48:B49"/>
    <mergeCell ref="R48:R49"/>
    <mergeCell ref="S48:S49"/>
    <mergeCell ref="D49:D50"/>
    <mergeCell ref="Q49:Q50"/>
    <mergeCell ref="A50:A51"/>
    <mergeCell ref="B50:B51"/>
    <mergeCell ref="R50:R51"/>
    <mergeCell ref="S50:S51"/>
    <mergeCell ref="C46:C47"/>
    <mergeCell ref="C48:C49"/>
    <mergeCell ref="C50:C51"/>
    <mergeCell ref="D45:D46"/>
    <mergeCell ref="F44:G45"/>
    <mergeCell ref="S46:S47"/>
    <mergeCell ref="D47:E48"/>
    <mergeCell ref="B42:B43"/>
    <mergeCell ref="R42:R43"/>
    <mergeCell ref="S42:S43"/>
    <mergeCell ref="D41:E42"/>
    <mergeCell ref="A44:A45"/>
    <mergeCell ref="B44:B45"/>
    <mergeCell ref="R44:R45"/>
    <mergeCell ref="S44:S45"/>
    <mergeCell ref="A42:A43"/>
    <mergeCell ref="C40:C41"/>
    <mergeCell ref="C42:C43"/>
    <mergeCell ref="C44:C45"/>
    <mergeCell ref="A38:A39"/>
    <mergeCell ref="B38:B39"/>
    <mergeCell ref="R38:R39"/>
    <mergeCell ref="S38:S39"/>
    <mergeCell ref="D39:D40"/>
    <mergeCell ref="Q39:Q40"/>
    <mergeCell ref="A40:A41"/>
    <mergeCell ref="B40:B41"/>
    <mergeCell ref="R40:R41"/>
    <mergeCell ref="S40:S41"/>
    <mergeCell ref="C38:C39"/>
    <mergeCell ref="A36:A37"/>
    <mergeCell ref="B36:B37"/>
    <mergeCell ref="R36:R37"/>
    <mergeCell ref="S36:S37"/>
    <mergeCell ref="C30:C31"/>
    <mergeCell ref="A32:A33"/>
    <mergeCell ref="C34:C35"/>
    <mergeCell ref="C36:C37"/>
    <mergeCell ref="J31:J32"/>
    <mergeCell ref="D29:E30"/>
    <mergeCell ref="Q35:Q36"/>
    <mergeCell ref="S30:S31"/>
    <mergeCell ref="B30:B31"/>
    <mergeCell ref="R30:R31"/>
    <mergeCell ref="M31:N32"/>
    <mergeCell ref="G31:H32"/>
    <mergeCell ref="K33:K34"/>
    <mergeCell ref="P33:Q34"/>
    <mergeCell ref="D33:E34"/>
    <mergeCell ref="A26:A27"/>
    <mergeCell ref="C32:C33"/>
    <mergeCell ref="A34:A35"/>
    <mergeCell ref="B32:B33"/>
    <mergeCell ref="S22:S23"/>
    <mergeCell ref="B26:B27"/>
    <mergeCell ref="R26:R27"/>
    <mergeCell ref="S26:S27"/>
    <mergeCell ref="D27:D28"/>
    <mergeCell ref="Q27:Q28"/>
    <mergeCell ref="A24:A25"/>
    <mergeCell ref="B24:B25"/>
    <mergeCell ref="R24:R25"/>
    <mergeCell ref="S24:S25"/>
    <mergeCell ref="D23:D24"/>
    <mergeCell ref="Q23:Q24"/>
    <mergeCell ref="A28:A29"/>
    <mergeCell ref="B28:B29"/>
    <mergeCell ref="R28:R29"/>
    <mergeCell ref="A30:A31"/>
    <mergeCell ref="B34:B35"/>
    <mergeCell ref="R34:R35"/>
    <mergeCell ref="S34:S35"/>
    <mergeCell ref="D35:D36"/>
    <mergeCell ref="C14:C15"/>
    <mergeCell ref="D15:E16"/>
    <mergeCell ref="P15:Q16"/>
    <mergeCell ref="A14:A15"/>
    <mergeCell ref="B14:B15"/>
    <mergeCell ref="R14:R15"/>
    <mergeCell ref="B18:B19"/>
    <mergeCell ref="R18:R19"/>
    <mergeCell ref="P21:Q22"/>
    <mergeCell ref="D21:E22"/>
    <mergeCell ref="A20:A21"/>
    <mergeCell ref="B20:B21"/>
    <mergeCell ref="R20:R21"/>
    <mergeCell ref="Q13:Q14"/>
    <mergeCell ref="C16:C17"/>
    <mergeCell ref="A16:A17"/>
    <mergeCell ref="B16:B17"/>
    <mergeCell ref="R16:R17"/>
    <mergeCell ref="A22:A23"/>
    <mergeCell ref="B22:B23"/>
    <mergeCell ref="R22:R23"/>
    <mergeCell ref="S16:S17"/>
    <mergeCell ref="D17:D18"/>
    <mergeCell ref="Q17:Q18"/>
    <mergeCell ref="A18:A19"/>
    <mergeCell ref="O11:P12"/>
    <mergeCell ref="R8:R9"/>
    <mergeCell ref="S8:S9"/>
    <mergeCell ref="D9:D10"/>
    <mergeCell ref="Q9:Q10"/>
    <mergeCell ref="A10:A11"/>
    <mergeCell ref="B10:B11"/>
    <mergeCell ref="R10:R11"/>
    <mergeCell ref="D7:E8"/>
    <mergeCell ref="E11:F12"/>
    <mergeCell ref="P7:Q8"/>
    <mergeCell ref="S10:S11"/>
    <mergeCell ref="A12:A13"/>
    <mergeCell ref="A6:A7"/>
    <mergeCell ref="B6:B7"/>
    <mergeCell ref="R6:R7"/>
    <mergeCell ref="S6:S7"/>
    <mergeCell ref="A8:A9"/>
    <mergeCell ref="B8:B9"/>
    <mergeCell ref="S14:S15"/>
  </mergeCells>
  <phoneticPr fontId="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3">
    <tabColor theme="5" tint="0.39997558519241921"/>
  </sheetPr>
  <dimension ref="A1:T49"/>
  <sheetViews>
    <sheetView showGridLines="0" topLeftCell="A5" workbookViewId="0">
      <selection activeCell="B10" sqref="B10:B11"/>
    </sheetView>
  </sheetViews>
  <sheetFormatPr defaultRowHeight="19.5"/>
  <cols>
    <col min="1" max="1" width="3.75" style="57" customWidth="1"/>
    <col min="2" max="2" width="13.5" style="476" customWidth="1"/>
    <col min="3" max="3" width="8.625" style="130" customWidth="1"/>
    <col min="4" max="4" width="4.625" style="33" customWidth="1"/>
    <col min="5" max="16" width="3.125" style="33" customWidth="1"/>
    <col min="17" max="17" width="4.625" style="33" customWidth="1"/>
    <col min="18" max="18" width="3.75" style="57" customWidth="1"/>
    <col min="19" max="19" width="14.625" style="476" customWidth="1"/>
    <col min="20" max="20" width="8.625" style="130" customWidth="1"/>
  </cols>
  <sheetData>
    <row r="1" spans="1:20" ht="15" customHeight="1">
      <c r="A1" s="971" t="s">
        <v>75</v>
      </c>
      <c r="B1" s="971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771"/>
      <c r="O1" s="771"/>
      <c r="P1" s="771"/>
      <c r="Q1" s="771"/>
      <c r="R1" s="771"/>
      <c r="S1" s="771"/>
      <c r="T1" s="771"/>
    </row>
    <row r="2" spans="1:20" ht="15" customHeight="1">
      <c r="A2" s="972"/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771"/>
      <c r="O2" s="771"/>
      <c r="P2" s="771"/>
      <c r="Q2" s="771"/>
      <c r="R2" s="771"/>
      <c r="S2" s="771"/>
      <c r="T2" s="771"/>
    </row>
    <row r="3" spans="1:20" ht="15" customHeight="1">
      <c r="A3" s="973" t="s">
        <v>234</v>
      </c>
      <c r="B3" s="973"/>
      <c r="C3" s="97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771"/>
      <c r="O3" s="771"/>
      <c r="P3" s="771"/>
      <c r="Q3" s="771"/>
      <c r="R3" s="771"/>
      <c r="S3" s="771"/>
      <c r="T3" s="771"/>
    </row>
    <row r="4" spans="1:20" ht="16.149999999999999" customHeight="1">
      <c r="A4" s="973"/>
      <c r="B4" s="973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771"/>
      <c r="O4" s="771"/>
      <c r="P4" s="771"/>
      <c r="Q4" s="771"/>
      <c r="R4" s="771"/>
      <c r="S4" s="771"/>
      <c r="T4" s="771"/>
    </row>
    <row r="5" spans="1:20" ht="16.149999999999999" customHeight="1">
      <c r="A5" s="159"/>
      <c r="B5" s="475"/>
      <c r="C5" s="159"/>
      <c r="D5" s="211"/>
      <c r="E5" s="212"/>
      <c r="F5" s="213"/>
      <c r="G5" s="205"/>
      <c r="H5" s="205"/>
      <c r="I5" s="205"/>
      <c r="J5" s="205"/>
      <c r="K5" s="205"/>
      <c r="L5" s="205"/>
      <c r="M5" s="205"/>
      <c r="N5" s="205"/>
      <c r="O5" s="237"/>
      <c r="P5" s="205"/>
      <c r="Q5" s="205"/>
      <c r="R5" s="30"/>
      <c r="S5" s="477"/>
      <c r="T5" s="30"/>
    </row>
    <row r="6" spans="1:20" ht="16.149999999999999" customHeight="1" thickBot="1">
      <c r="A6" s="974">
        <v>1</v>
      </c>
      <c r="B6" s="1005" t="str">
        <f>VLOOKUP(A6,[1]國女單!$A$2:$E$46,4,0)</f>
        <v>苗栗縣維真國中</v>
      </c>
      <c r="C6" s="947" t="str">
        <f>VLOOKUP(A6,[1]國女單!$A$2:$E$46,5,0)</f>
        <v>李幼芃</v>
      </c>
      <c r="D6" s="211"/>
      <c r="E6" s="212"/>
      <c r="F6" s="213">
        <f>A6</f>
        <v>1</v>
      </c>
      <c r="G6" s="205"/>
      <c r="H6" s="205"/>
      <c r="I6" s="205"/>
      <c r="J6" s="205"/>
      <c r="K6" s="205"/>
      <c r="L6" s="205"/>
      <c r="M6" s="205"/>
      <c r="N6" s="205"/>
      <c r="O6" s="237">
        <f>R6</f>
        <v>23</v>
      </c>
      <c r="P6" s="205"/>
      <c r="Q6" s="205"/>
      <c r="R6" s="974">
        <v>23</v>
      </c>
      <c r="S6" s="1005" t="str">
        <f>VLOOKUP(R6,[1]國女單!$A$2:$E$46,4,0)</f>
        <v>苗栗縣維真國中</v>
      </c>
      <c r="T6" s="947" t="str">
        <f>VLOOKUP(R6,[1]國女單!$A$2:$E$46,5,0)</f>
        <v>洪  虹</v>
      </c>
    </row>
    <row r="7" spans="1:20" ht="16.149999999999999" customHeight="1" thickBot="1">
      <c r="A7" s="974"/>
      <c r="B7" s="1005"/>
      <c r="C7" s="947"/>
      <c r="D7" s="887" t="s">
        <v>420</v>
      </c>
      <c r="E7" s="888"/>
      <c r="F7" s="214">
        <f>IF([2]國女單!$M$17=[2]國女單!$O$17,"",([2]國女單!$M$17))</f>
        <v>0</v>
      </c>
      <c r="G7" s="466">
        <f>[2]國女單!$Y$17</f>
        <v>2</v>
      </c>
      <c r="H7" s="215"/>
      <c r="I7" s="215"/>
      <c r="J7" s="215"/>
      <c r="K7" s="215"/>
      <c r="L7" s="224"/>
      <c r="M7" s="224"/>
      <c r="N7" s="467">
        <f>[2]國女單!$Y$25</f>
        <v>23</v>
      </c>
      <c r="O7" s="238">
        <f>IF([2]國女單!$M$25=[2]國女單!$O$25,"",([2]國女單!$M$25))</f>
        <v>3</v>
      </c>
      <c r="P7" s="975" t="s">
        <v>437</v>
      </c>
      <c r="Q7" s="976"/>
      <c r="R7" s="974"/>
      <c r="S7" s="1005"/>
      <c r="T7" s="947"/>
    </row>
    <row r="8" spans="1:20" ht="16.149999999999999" customHeight="1" thickBot="1">
      <c r="A8" s="974">
        <v>2</v>
      </c>
      <c r="B8" s="1005" t="str">
        <f>VLOOKUP(A8,[1]國女單!$A$2:$E$46,4,0)</f>
        <v>新北市永平高中</v>
      </c>
      <c r="C8" s="947" t="str">
        <f>VLOOKUP(A8,[1]國女單!$A$2:$E$46,5,0)</f>
        <v>方思涵</v>
      </c>
      <c r="D8" s="889"/>
      <c r="E8" s="890"/>
      <c r="F8" s="216">
        <f>IF([2]國女單!$M$17=[2]國女單!$O$17,"",([2]國女單!$O$17))</f>
        <v>3</v>
      </c>
      <c r="G8" s="215"/>
      <c r="H8" s="215"/>
      <c r="I8" s="215"/>
      <c r="J8" s="215"/>
      <c r="K8" s="215"/>
      <c r="L8" s="224"/>
      <c r="M8" s="224"/>
      <c r="N8" s="224"/>
      <c r="O8" s="239">
        <f>IF([2]國女單!$M$25=[2]國女單!$O$25,"",([2]國女單!$O$25))</f>
        <v>1</v>
      </c>
      <c r="P8" s="977"/>
      <c r="Q8" s="978"/>
      <c r="R8" s="974">
        <v>24</v>
      </c>
      <c r="S8" s="1005" t="str">
        <f>VLOOKUP(R8,[1]國女單!$A$2:$E$46,4,0)</f>
        <v>桃園縣中壢國中</v>
      </c>
      <c r="T8" s="947" t="str">
        <f>VLOOKUP(R8,[1]國女單!$A$2:$E$46,5,0)</f>
        <v>孫禧世</v>
      </c>
    </row>
    <row r="9" spans="1:20" ht="16.149999999999999" customHeight="1" thickBot="1">
      <c r="A9" s="974"/>
      <c r="B9" s="1005"/>
      <c r="C9" s="947"/>
      <c r="D9" s="888" t="s">
        <v>419</v>
      </c>
      <c r="E9" s="217">
        <f>IF([2]國女單!$M$5=[2]國女單!$O$5,"",([2]國女單!$M$5))</f>
        <v>3</v>
      </c>
      <c r="F9" s="218">
        <f>[2]國女單!$Y$5</f>
        <v>2</v>
      </c>
      <c r="G9" s="215"/>
      <c r="H9" s="215"/>
      <c r="I9" s="215"/>
      <c r="J9" s="215"/>
      <c r="K9" s="215"/>
      <c r="L9" s="224"/>
      <c r="M9" s="224"/>
      <c r="N9" s="224"/>
      <c r="O9" s="240">
        <f>[2]國女單!$Y$11</f>
        <v>25</v>
      </c>
      <c r="P9" s="241">
        <f>IF([2]國女單!$M$11=[2]國女單!$O$11,"",([2]國女單!$M$11))</f>
        <v>0</v>
      </c>
      <c r="Q9" s="975" t="s">
        <v>438</v>
      </c>
      <c r="R9" s="974"/>
      <c r="S9" s="1005"/>
      <c r="T9" s="947"/>
    </row>
    <row r="10" spans="1:20" ht="16.149999999999999" customHeight="1" thickBot="1">
      <c r="A10" s="974">
        <v>3</v>
      </c>
      <c r="B10" s="1005" t="str">
        <f>VLOOKUP(A10,[1]國女單!$A$2:$E$46,4,0)</f>
        <v>高雄市三民國中</v>
      </c>
      <c r="C10" s="947" t="str">
        <f>VLOOKUP(A10,[1]國女單!$A$2:$E$46,5,0)</f>
        <v>黃歆愉</v>
      </c>
      <c r="D10" s="891"/>
      <c r="E10" s="214">
        <f>IF([2]國女單!$M$5=[2]國女單!$O$5,"",([2]國女單!$O$5))</f>
        <v>0</v>
      </c>
      <c r="F10" s="890" t="s">
        <v>62</v>
      </c>
      <c r="G10" s="214">
        <f>IF([2]國女單!$M$33=[2]國女單!$O$33,"",([2]國女單!$M$33))</f>
        <v>3</v>
      </c>
      <c r="H10" s="466">
        <f>[2]國女單!$Y$33</f>
        <v>2</v>
      </c>
      <c r="I10" s="215"/>
      <c r="J10" s="215"/>
      <c r="K10" s="215"/>
      <c r="L10" s="224"/>
      <c r="M10" s="467">
        <f>[2]國女單!$Y$37</f>
        <v>23</v>
      </c>
      <c r="N10" s="238">
        <f>IF([2]國女單!$M$37=[2]國女單!$O$37,"",([2]國女單!$M$37))</f>
        <v>3</v>
      </c>
      <c r="O10" s="981">
        <v>33</v>
      </c>
      <c r="P10" s="238">
        <f>IF([2]國女單!$M$11=[2]國女單!$O$11,"",([2]國女單!$O$11))</f>
        <v>3</v>
      </c>
      <c r="Q10" s="979"/>
      <c r="R10" s="974">
        <v>25</v>
      </c>
      <c r="S10" s="1005" t="str">
        <f>VLOOKUP(R10,[1]國女單!$A$2:$E$46,4,0)</f>
        <v>新竹市香山高中</v>
      </c>
      <c r="T10" s="947" t="str">
        <f>VLOOKUP(R10,[1]國女單!$A$2:$E$46,5,0)</f>
        <v>莊晴涵</v>
      </c>
    </row>
    <row r="11" spans="1:20" ht="16.149999999999999" customHeight="1">
      <c r="A11" s="974"/>
      <c r="B11" s="1005"/>
      <c r="C11" s="947"/>
      <c r="D11" s="219"/>
      <c r="E11" s="215"/>
      <c r="F11" s="980"/>
      <c r="G11" s="216">
        <f>IF([2]國女單!$M$33=[2]國女單!$O$33,"",([2]國女單!$O$33))</f>
        <v>0</v>
      </c>
      <c r="H11" s="215"/>
      <c r="I11" s="215"/>
      <c r="J11" s="215"/>
      <c r="K11" s="215"/>
      <c r="L11" s="224"/>
      <c r="M11" s="224"/>
      <c r="N11" s="239">
        <f>IF([2]國女單!$M$37=[2]國女單!$O$37,"",([2]國女單!$O$37))</f>
        <v>0</v>
      </c>
      <c r="O11" s="982"/>
      <c r="P11" s="465"/>
      <c r="Q11" s="224"/>
      <c r="R11" s="974"/>
      <c r="S11" s="1005"/>
      <c r="T11" s="947"/>
    </row>
    <row r="12" spans="1:20" ht="16.149999999999999" customHeight="1" thickBot="1">
      <c r="A12" s="974">
        <v>4</v>
      </c>
      <c r="B12" s="1005" t="str">
        <f>VLOOKUP(A12,[1]國女單!$A$2:$E$46,4,0)</f>
        <v>臺南市忠孝國中</v>
      </c>
      <c r="C12" s="947" t="str">
        <f>VLOOKUP(A12,[1]國女單!$A$2:$E$46,5,0)</f>
        <v>方亭孋</v>
      </c>
      <c r="D12" s="220"/>
      <c r="E12" s="219"/>
      <c r="F12" s="221">
        <f>A12</f>
        <v>4</v>
      </c>
      <c r="G12" s="222"/>
      <c r="H12" s="215"/>
      <c r="I12" s="215"/>
      <c r="J12" s="215"/>
      <c r="K12" s="215"/>
      <c r="L12" s="224"/>
      <c r="M12" s="224"/>
      <c r="N12" s="230"/>
      <c r="O12" s="242">
        <f>R12</f>
        <v>26</v>
      </c>
      <c r="P12" s="224"/>
      <c r="Q12" s="224"/>
      <c r="R12" s="974">
        <v>26</v>
      </c>
      <c r="S12" s="1005" t="str">
        <f>VLOOKUP(R12,[1]國女單!$A$2:$E$46,4,0)</f>
        <v>宜蘭縣壯圍國中</v>
      </c>
      <c r="T12" s="947" t="str">
        <f>VLOOKUP(R12,[1]國女單!$A$2:$E$46,5,0)</f>
        <v>黃羽璿</v>
      </c>
    </row>
    <row r="13" spans="1:20" ht="16.149999999999999" customHeight="1" thickBot="1">
      <c r="A13" s="974"/>
      <c r="B13" s="1005"/>
      <c r="C13" s="947"/>
      <c r="D13" s="887" t="s">
        <v>421</v>
      </c>
      <c r="E13" s="888"/>
      <c r="F13" s="217">
        <f>IF([2]國女單!$M$18=[2]國女單!$O$18,"",([2]國女單!$M$18))</f>
        <v>3</v>
      </c>
      <c r="G13" s="223"/>
      <c r="H13" s="215"/>
      <c r="I13" s="215"/>
      <c r="J13" s="215"/>
      <c r="K13" s="215"/>
      <c r="L13" s="224"/>
      <c r="M13" s="224"/>
      <c r="N13" s="230"/>
      <c r="O13" s="241">
        <f>IF([2]國女單!$M$26=[2]國女單!$O$26,"",([2]國女單!$M$26))</f>
        <v>3</v>
      </c>
      <c r="P13" s="975" t="s">
        <v>439</v>
      </c>
      <c r="Q13" s="976"/>
      <c r="R13" s="974"/>
      <c r="S13" s="1005"/>
      <c r="T13" s="947"/>
    </row>
    <row r="14" spans="1:20" ht="16.149999999999999" customHeight="1" thickBot="1">
      <c r="A14" s="974">
        <v>5</v>
      </c>
      <c r="B14" s="1005" t="str">
        <f>VLOOKUP(A14,[1]國女單!$A$2:$E$46,4,0)</f>
        <v>臺中市光復國中小</v>
      </c>
      <c r="C14" s="947" t="str">
        <f>VLOOKUP(A14,[1]國女單!$A$2:$E$46,5,0)</f>
        <v>段言豫</v>
      </c>
      <c r="D14" s="900"/>
      <c r="E14" s="891"/>
      <c r="F14" s="214">
        <f>IF([2]國女單!$M$18=[2]國女單!$O$18,"",([2]國女單!$O$18))</f>
        <v>1</v>
      </c>
      <c r="G14" s="221">
        <f>[2]國女單!$Y$18</f>
        <v>4</v>
      </c>
      <c r="H14" s="215"/>
      <c r="I14" s="215"/>
      <c r="J14" s="215"/>
      <c r="K14" s="215"/>
      <c r="L14" s="224"/>
      <c r="M14" s="224"/>
      <c r="N14" s="242">
        <f>[2]國女單!$Y$26</f>
        <v>26</v>
      </c>
      <c r="O14" s="238">
        <f>IF([2]國女單!$M$26=[2]國女單!$O$26,"",([2]國女單!$O$26))</f>
        <v>1</v>
      </c>
      <c r="P14" s="979"/>
      <c r="Q14" s="983"/>
      <c r="R14" s="974">
        <v>27</v>
      </c>
      <c r="S14" s="1005" t="str">
        <f>VLOOKUP(R14,[1]國女單!$A$2:$E$46,4,0)</f>
        <v>彰化縣和美高中</v>
      </c>
      <c r="T14" s="947" t="str">
        <f>VLOOKUP(R14,[1]國女單!$A$2:$E$46,5,0)</f>
        <v>陳  薇</v>
      </c>
    </row>
    <row r="15" spans="1:20" ht="16.149999999999999" customHeight="1" thickBot="1">
      <c r="A15" s="974"/>
      <c r="B15" s="1005"/>
      <c r="C15" s="947"/>
      <c r="D15" s="224"/>
      <c r="E15" s="224"/>
      <c r="F15" s="889" t="s">
        <v>422</v>
      </c>
      <c r="G15" s="987"/>
      <c r="H15" s="214">
        <f>IF([2]國女單!$M$41=[2]國女單!$O$41,"",([2]國女單!$M$41))</f>
        <v>3</v>
      </c>
      <c r="I15" s="984">
        <f>[2]國女單!$Y$41</f>
        <v>2</v>
      </c>
      <c r="J15" s="985"/>
      <c r="K15" s="986">
        <f>[2]國女單!$Y$43</f>
        <v>30</v>
      </c>
      <c r="L15" s="985"/>
      <c r="M15" s="238">
        <f>IF([2]國女單!$M$43=[2]國女單!$O$43,"",([2]國女單!$M$43))</f>
        <v>1</v>
      </c>
      <c r="N15" s="977" t="s">
        <v>440</v>
      </c>
      <c r="O15" s="988"/>
      <c r="P15" s="224"/>
      <c r="Q15" s="224"/>
      <c r="R15" s="974"/>
      <c r="S15" s="1005"/>
      <c r="T15" s="947"/>
    </row>
    <row r="16" spans="1:20" ht="16.149999999999999" customHeight="1" thickBot="1">
      <c r="A16" s="974">
        <v>6</v>
      </c>
      <c r="B16" s="1005" t="str">
        <f>VLOOKUP(A16,[1]國女單!$A$2:$E$46,4,0)</f>
        <v>新竹市香山高中</v>
      </c>
      <c r="C16" s="947" t="str">
        <f>VLOOKUP(A16,[1]國女單!$A$2:$E$46,5,0)</f>
        <v>徐語柔</v>
      </c>
      <c r="D16" s="220"/>
      <c r="E16" s="219"/>
      <c r="F16" s="988"/>
      <c r="G16" s="987"/>
      <c r="H16" s="216">
        <f>IF([2]國女單!$M$41=[2]國女單!$O$41,"",([2]國女單!$O$41))</f>
        <v>1</v>
      </c>
      <c r="I16" s="225"/>
      <c r="J16" s="225"/>
      <c r="K16" s="225"/>
      <c r="L16" s="224"/>
      <c r="M16" s="239">
        <f>IF([2]國女單!$M$43=[2]國女單!$O$43,"",([2]國女單!$O$43))</f>
        <v>3</v>
      </c>
      <c r="N16" s="989"/>
      <c r="O16" s="988"/>
      <c r="P16" s="224"/>
      <c r="Q16" s="224"/>
      <c r="R16" s="974">
        <v>28</v>
      </c>
      <c r="S16" s="1005" t="str">
        <f>VLOOKUP(R16,[1]國女單!$A$2:$E$46,4,0)</f>
        <v>彰化縣彰化藝中</v>
      </c>
      <c r="T16" s="947" t="str">
        <f>VLOOKUP(R16,[1]國女單!$A$2:$E$46,5,0)</f>
        <v>林念慈</v>
      </c>
    </row>
    <row r="17" spans="1:20" ht="16.149999999999999" customHeight="1" thickBot="1">
      <c r="A17" s="974"/>
      <c r="B17" s="1005"/>
      <c r="C17" s="947"/>
      <c r="D17" s="887" t="s">
        <v>423</v>
      </c>
      <c r="E17" s="888"/>
      <c r="F17" s="214">
        <f>IF([2]國女單!$M$19=[2]國女單!$O$19,"",([2]國女單!$M$19))</f>
        <v>3</v>
      </c>
      <c r="G17" s="221">
        <f>[2]國女單!$Y$19</f>
        <v>6</v>
      </c>
      <c r="H17" s="226"/>
      <c r="I17" s="225"/>
      <c r="J17" s="225"/>
      <c r="K17" s="225"/>
      <c r="L17" s="224"/>
      <c r="M17" s="244"/>
      <c r="N17" s="242">
        <f>[2]國女單!$Y$27</f>
        <v>30</v>
      </c>
      <c r="O17" s="238">
        <f>IF([2]國女單!$M$27=[2]國女單!$O$27,"",([2]國女單!$M$27))</f>
        <v>2</v>
      </c>
      <c r="P17" s="975" t="s">
        <v>441</v>
      </c>
      <c r="Q17" s="976"/>
      <c r="R17" s="974"/>
      <c r="S17" s="1005"/>
      <c r="T17" s="947"/>
    </row>
    <row r="18" spans="1:20" ht="16.149999999999999" customHeight="1" thickBot="1">
      <c r="A18" s="974">
        <v>7</v>
      </c>
      <c r="B18" s="1005" t="str">
        <f>VLOOKUP(A18,[1]國女單!$A$2:$E$46,4,0)</f>
        <v>花蓮縣花崗國中</v>
      </c>
      <c r="C18" s="947" t="str">
        <f>VLOOKUP(A18,[1]國女單!$A$2:$E$46,5,0)</f>
        <v>官佩伶</v>
      </c>
      <c r="D18" s="889"/>
      <c r="E18" s="890"/>
      <c r="F18" s="216">
        <f>IF([2]國女單!$M$19=[2]國女單!$O$19,"",([2]國女單!$O$19))</f>
        <v>2</v>
      </c>
      <c r="G18" s="223"/>
      <c r="H18" s="226"/>
      <c r="I18" s="225"/>
      <c r="J18" s="225"/>
      <c r="K18" s="225"/>
      <c r="L18" s="224"/>
      <c r="M18" s="244"/>
      <c r="N18" s="244"/>
      <c r="O18" s="239">
        <f>IF([2]國女單!$M$27=[2]國女單!$O$27,"",([2]國女單!$O$27))</f>
        <v>3</v>
      </c>
      <c r="P18" s="977"/>
      <c r="Q18" s="978"/>
      <c r="R18" s="974">
        <v>29</v>
      </c>
      <c r="S18" s="1005" t="str">
        <f>VLOOKUP(R18,[1]國女單!$A$2:$E$46,4,0)</f>
        <v>臺南市忠孝國中</v>
      </c>
      <c r="T18" s="947" t="str">
        <f>VLOOKUP(R18,[1]國女單!$A$2:$E$46,5,0)</f>
        <v>胡滋紜</v>
      </c>
    </row>
    <row r="19" spans="1:20" ht="16.149999999999999" customHeight="1" thickBot="1">
      <c r="A19" s="974"/>
      <c r="B19" s="1005"/>
      <c r="C19" s="947"/>
      <c r="D19" s="888" t="s">
        <v>424</v>
      </c>
      <c r="E19" s="217">
        <f>IF([2]國女單!$M$6=[2]國女單!$O$6,"",([2]國女單!$M$6))</f>
        <v>3</v>
      </c>
      <c r="F19" s="222"/>
      <c r="G19" s="223"/>
      <c r="H19" s="226"/>
      <c r="I19" s="225"/>
      <c r="J19" s="225"/>
      <c r="K19" s="225"/>
      <c r="L19" s="224"/>
      <c r="M19" s="244"/>
      <c r="N19" s="244"/>
      <c r="O19" s="244"/>
      <c r="P19" s="241">
        <f>IF([2]國女單!$M$12=[2]國女單!$O$12,"",([2]國女單!$M$12))</f>
        <v>0</v>
      </c>
      <c r="Q19" s="975" t="s">
        <v>442</v>
      </c>
      <c r="R19" s="974"/>
      <c r="S19" s="1005"/>
      <c r="T19" s="947"/>
    </row>
    <row r="20" spans="1:20" ht="16.149999999999999" customHeight="1" thickBot="1">
      <c r="A20" s="974">
        <v>8</v>
      </c>
      <c r="B20" s="1005" t="str">
        <f>VLOOKUP(A20,[1]國女單!$A$2:$E$46,4,0)</f>
        <v>雲林縣建國國中</v>
      </c>
      <c r="C20" s="947" t="str">
        <f>VLOOKUP(A20,[1]國女單!$A$2:$E$46,5,0)</f>
        <v>林珊如</v>
      </c>
      <c r="D20" s="891"/>
      <c r="E20" s="214">
        <f>IF([2]國女單!$M$6=[2]國女單!$O$6,"",([2]國女單!$O$6))</f>
        <v>0</v>
      </c>
      <c r="F20" s="221">
        <f>[2]國女單!$Y$6</f>
        <v>7</v>
      </c>
      <c r="G20" s="223"/>
      <c r="H20" s="226"/>
      <c r="I20" s="225"/>
      <c r="J20" s="225"/>
      <c r="K20" s="225"/>
      <c r="L20" s="224"/>
      <c r="M20" s="244"/>
      <c r="N20" s="244"/>
      <c r="O20" s="242">
        <f>[2]國女單!$Y$12</f>
        <v>30</v>
      </c>
      <c r="P20" s="238">
        <f>IF([2]國女單!$M$12=[2]國女單!$O$12,"",([2]國女單!$O$12))</f>
        <v>3</v>
      </c>
      <c r="Q20" s="979"/>
      <c r="R20" s="974">
        <v>30</v>
      </c>
      <c r="S20" s="1005" t="str">
        <f>VLOOKUP(R20,[1]國女單!$A$2:$E$46,4,0)</f>
        <v>臺北市南門國中</v>
      </c>
      <c r="T20" s="947" t="str">
        <f>VLOOKUP(R20,[1]國女單!$A$2:$E$46,5,0)</f>
        <v>蔡育勤</v>
      </c>
    </row>
    <row r="21" spans="1:20" ht="16.149999999999999" customHeight="1" thickBot="1">
      <c r="A21" s="974"/>
      <c r="B21" s="1005"/>
      <c r="C21" s="947"/>
      <c r="D21" s="219"/>
      <c r="E21" s="889" t="s">
        <v>425</v>
      </c>
      <c r="F21" s="980"/>
      <c r="G21" s="217">
        <f>IF([2]國女單!$M$34=[2]國女單!$O$34,"",([2]國女單!$M$34))</f>
        <v>0</v>
      </c>
      <c r="H21" s="226"/>
      <c r="I21" s="225"/>
      <c r="J21" s="225"/>
      <c r="K21" s="225"/>
      <c r="L21" s="224"/>
      <c r="M21" s="244"/>
      <c r="N21" s="241">
        <f>IF([2]國女單!$M$38=[2]國女單!$O$38,"",([2]國女單!$M$38))</f>
        <v>3</v>
      </c>
      <c r="O21" s="977" t="s">
        <v>444</v>
      </c>
      <c r="P21" s="978"/>
      <c r="Q21" s="224"/>
      <c r="R21" s="974"/>
      <c r="S21" s="1005"/>
      <c r="T21" s="947"/>
    </row>
    <row r="22" spans="1:20" ht="16.149999999999999" customHeight="1" thickBot="1">
      <c r="A22" s="974">
        <v>9</v>
      </c>
      <c r="B22" s="1005" t="str">
        <f>VLOOKUP(A22,[1]國女單!$A$2:$E$46,4,0)</f>
        <v>金門縣金沙國中</v>
      </c>
      <c r="C22" s="947" t="str">
        <f>VLOOKUP(A22,[1]國女單!$A$2:$E$46,5,0)</f>
        <v>黃之筠</v>
      </c>
      <c r="D22" s="219"/>
      <c r="E22" s="985"/>
      <c r="F22" s="980"/>
      <c r="G22" s="214">
        <f>IF([2]國女單!$M$34=[2]國女單!$O$34,"",([2]國女單!$O$34))</f>
        <v>3</v>
      </c>
      <c r="H22" s="221">
        <f>[2]國女單!$Y$34</f>
        <v>11</v>
      </c>
      <c r="I22" s="225"/>
      <c r="J22" s="225"/>
      <c r="K22" s="225"/>
      <c r="L22" s="245"/>
      <c r="M22" s="242">
        <f>[2]國女單!$Y$38</f>
        <v>30</v>
      </c>
      <c r="N22" s="238">
        <f>IF([2]國女單!$M$38=[2]國女單!$O$38,"",([2]國女單!$O$38))</f>
        <v>1</v>
      </c>
      <c r="O22" s="977"/>
      <c r="P22" s="978"/>
      <c r="Q22" s="224"/>
      <c r="R22" s="974">
        <v>31</v>
      </c>
      <c r="S22" s="1005" t="str">
        <f>VLOOKUP(R22,[1]國女單!$A$2:$E$46,4,0)</f>
        <v>臺東縣新生國中</v>
      </c>
      <c r="T22" s="947" t="str">
        <f>VLOOKUP(R22,[1]國女單!$A$2:$E$46,5,0)</f>
        <v>郭姿伶</v>
      </c>
    </row>
    <row r="23" spans="1:20" ht="16.149999999999999" customHeight="1" thickBot="1">
      <c r="A23" s="974"/>
      <c r="B23" s="1005"/>
      <c r="C23" s="947"/>
      <c r="D23" s="888" t="s">
        <v>426</v>
      </c>
      <c r="E23" s="214">
        <f>IF([2]國女單!$M$7=[2]國女單!$O$7,"",([2]國女單!$M$7))</f>
        <v>1</v>
      </c>
      <c r="F23" s="221">
        <f>[2]國女單!$Y$7</f>
        <v>10</v>
      </c>
      <c r="G23" s="224"/>
      <c r="H23" s="226"/>
      <c r="I23" s="225"/>
      <c r="J23" s="225"/>
      <c r="K23" s="225"/>
      <c r="L23" s="226"/>
      <c r="M23" s="244"/>
      <c r="N23" s="236"/>
      <c r="O23" s="242">
        <f>[2]國女單!$Y$13</f>
        <v>32</v>
      </c>
      <c r="P23" s="238">
        <f>IF([2]國女單!$M$13=[2]國女單!$O$13,"",([2]國女單!$M$13))</f>
        <v>0</v>
      </c>
      <c r="Q23" s="975" t="s">
        <v>443</v>
      </c>
      <c r="R23" s="974"/>
      <c r="S23" s="1005"/>
      <c r="T23" s="947"/>
    </row>
    <row r="24" spans="1:20" ht="16.149999999999999" customHeight="1" thickBot="1">
      <c r="A24" s="993">
        <v>10</v>
      </c>
      <c r="B24" s="1005" t="str">
        <f>VLOOKUP(A24,[1]國女單!$A$2:$E$46,4,0)</f>
        <v>桃園縣中壢國中</v>
      </c>
      <c r="C24" s="947" t="str">
        <f>VLOOKUP(A24,[1]國女單!$A$2:$E$46,5,0)</f>
        <v>羅巧臻</v>
      </c>
      <c r="D24" s="891"/>
      <c r="E24" s="216">
        <f>IF([2]國女單!$M$7=[2]國女單!$O$7,"",([2]國女單!$O$7))</f>
        <v>3</v>
      </c>
      <c r="F24" s="223"/>
      <c r="G24" s="224"/>
      <c r="H24" s="226"/>
      <c r="I24" s="225"/>
      <c r="J24" s="225"/>
      <c r="K24" s="225"/>
      <c r="L24" s="226"/>
      <c r="M24" s="244"/>
      <c r="N24" s="236"/>
      <c r="O24" s="244"/>
      <c r="P24" s="239">
        <f>IF([2]國女單!$M$13=[2]國女單!$O$13,"",([2]國女單!$O$13))</f>
        <v>3</v>
      </c>
      <c r="Q24" s="979"/>
      <c r="R24" s="974">
        <v>32</v>
      </c>
      <c r="S24" s="1005" t="str">
        <f>VLOOKUP(R24,[1]國女單!$A$2:$E$46,4,0)</f>
        <v>宜蘭縣中華國中</v>
      </c>
      <c r="T24" s="947" t="str">
        <f>VLOOKUP(R24,[1]國女單!$A$2:$E$46,5,0)</f>
        <v>宋若安</v>
      </c>
    </row>
    <row r="25" spans="1:20" ht="16.149999999999999" customHeight="1" thickBot="1">
      <c r="A25" s="993"/>
      <c r="B25" s="1005"/>
      <c r="C25" s="947"/>
      <c r="D25" s="889" t="s">
        <v>427</v>
      </c>
      <c r="E25" s="890"/>
      <c r="F25" s="217">
        <f>IF([2]國女單!$M$20=[2]國女單!$O$20,"",([2]國女單!$M$20))</f>
        <v>1</v>
      </c>
      <c r="G25" s="224"/>
      <c r="H25" s="226"/>
      <c r="I25" s="990" t="s">
        <v>37</v>
      </c>
      <c r="J25" s="991"/>
      <c r="K25" s="225"/>
      <c r="L25" s="226"/>
      <c r="M25" s="244"/>
      <c r="N25" s="236"/>
      <c r="O25" s="241">
        <f>IF([2]國女單!$M$28=[2]國女單!$O$28,"",([2]國女單!$M$28))</f>
        <v>0</v>
      </c>
      <c r="P25" s="977" t="s">
        <v>445</v>
      </c>
      <c r="Q25" s="978"/>
      <c r="R25" s="974"/>
      <c r="S25" s="1005"/>
      <c r="T25" s="947"/>
    </row>
    <row r="26" spans="1:20" ht="16.149999999999999" customHeight="1" thickBot="1">
      <c r="A26" s="974">
        <v>11</v>
      </c>
      <c r="B26" s="1005" t="str">
        <f>VLOOKUP(A26,[1]國女單!$A$2:$E$46,4,0)</f>
        <v>臺北市麗山國中</v>
      </c>
      <c r="C26" s="947" t="str">
        <f>VLOOKUP(A26,[1]國女單!$A$2:$E$46,5,0)</f>
        <v>陳郁玟</v>
      </c>
      <c r="D26" s="900"/>
      <c r="E26" s="891"/>
      <c r="F26" s="214">
        <f>IF([2]國女單!$M$20=[2]國女單!$O$20,"",([2]國女單!$O$20))</f>
        <v>3</v>
      </c>
      <c r="G26" s="466">
        <f>[2]國女單!$Y$20</f>
        <v>11</v>
      </c>
      <c r="H26" s="226"/>
      <c r="I26" s="992"/>
      <c r="J26" s="991"/>
      <c r="K26" s="225"/>
      <c r="L26" s="224"/>
      <c r="M26" s="244"/>
      <c r="N26" s="467">
        <f>[2]國女單!$Y$28</f>
        <v>33</v>
      </c>
      <c r="O26" s="238">
        <f>IF([2]國女單!$M$28=[2]國女單!$O$28,"",([2]國女單!$O$28))</f>
        <v>3</v>
      </c>
      <c r="P26" s="979"/>
      <c r="Q26" s="983"/>
      <c r="R26" s="974">
        <v>33</v>
      </c>
      <c r="S26" s="1005" t="str">
        <f>VLOOKUP(R26,[1]國女單!$A$2:$E$46,4,0)</f>
        <v>高雄市五福國中</v>
      </c>
      <c r="T26" s="947" t="str">
        <f>VLOOKUP(R26,[1]國女單!$A$2:$E$46,5,0)</f>
        <v>古沛潔</v>
      </c>
    </row>
    <row r="27" spans="1:20" ht="16.149999999999999" customHeight="1" thickBot="1">
      <c r="A27" s="974"/>
      <c r="B27" s="1005"/>
      <c r="C27" s="947"/>
      <c r="D27" s="224"/>
      <c r="E27" s="224"/>
      <c r="F27" s="213">
        <f>A26</f>
        <v>11</v>
      </c>
      <c r="G27" s="889" t="s">
        <v>448</v>
      </c>
      <c r="H27" s="894"/>
      <c r="I27" s="227">
        <f>IF([2]國女單!$M$45=[2]國女單!$O$45,"",([2]國女單!$M$45))</f>
        <v>3</v>
      </c>
      <c r="J27" s="995">
        <f>[2]國女單!$Y$45</f>
        <v>2</v>
      </c>
      <c r="K27" s="997">
        <f>[2]國女單!$Y$46</f>
        <v>30</v>
      </c>
      <c r="L27" s="246">
        <f>IF([2]國女單!$M$46=[2]國女單!$O$46,"",([2]國女單!$M$46))</f>
        <v>3</v>
      </c>
      <c r="M27" s="977" t="s">
        <v>447</v>
      </c>
      <c r="N27" s="978"/>
      <c r="O27" s="243">
        <f>R26</f>
        <v>33</v>
      </c>
      <c r="P27" s="224"/>
      <c r="Q27" s="224"/>
      <c r="R27" s="974"/>
      <c r="S27" s="1005"/>
      <c r="T27" s="947"/>
    </row>
    <row r="28" spans="1:20" ht="16.149999999999999" customHeight="1" thickBot="1">
      <c r="A28" s="974">
        <v>12</v>
      </c>
      <c r="B28" s="1005" t="str">
        <f>VLOOKUP(A28,[1]國女單!$A$2:$E$46,4,0)</f>
        <v>彰化縣大同國中</v>
      </c>
      <c r="C28" s="947" t="str">
        <f>VLOOKUP(A28,[1]國女單!$A$2:$E$46,5,0)</f>
        <v>李恬恬</v>
      </c>
      <c r="D28" s="224"/>
      <c r="E28" s="224"/>
      <c r="F28" s="213">
        <f>A28</f>
        <v>12</v>
      </c>
      <c r="G28" s="994"/>
      <c r="H28" s="894"/>
      <c r="I28" s="228">
        <f>IF([2]國女單!$M$45=[2]國女單!$O$45,"",([2]國女單!$O$45))</f>
        <v>0</v>
      </c>
      <c r="J28" s="996"/>
      <c r="K28" s="998"/>
      <c r="L28" s="247">
        <f>IF([2]國女單!$M$46=[2]國女單!$O$46,"",([2]國女單!$O$46))</f>
        <v>2</v>
      </c>
      <c r="M28" s="977"/>
      <c r="N28" s="978"/>
      <c r="O28" s="237">
        <f>R28</f>
        <v>34</v>
      </c>
      <c r="P28" s="224"/>
      <c r="Q28" s="224"/>
      <c r="R28" s="974">
        <v>34</v>
      </c>
      <c r="S28" s="1005" t="str">
        <f>VLOOKUP(R28,[1]國女單!$A$2:$E$46,4,0)</f>
        <v>嘉義市嘉義國中</v>
      </c>
      <c r="T28" s="947" t="str">
        <f>VLOOKUP(R28,[1]國女單!$A$2:$E$46,5,0)</f>
        <v>陳玠璇</v>
      </c>
    </row>
    <row r="29" spans="1:20" ht="16.149999999999999" customHeight="1" thickBot="1">
      <c r="A29" s="974"/>
      <c r="B29" s="1005"/>
      <c r="C29" s="947"/>
      <c r="D29" s="887" t="s">
        <v>428</v>
      </c>
      <c r="E29" s="888"/>
      <c r="F29" s="214">
        <f>IF([2]國女單!$M$21=[2]國女單!$O$21,"",([2]國女單!$M$21))</f>
        <v>2</v>
      </c>
      <c r="G29" s="466">
        <f>[2]國女單!$Y$21</f>
        <v>14</v>
      </c>
      <c r="H29" s="226"/>
      <c r="I29" s="225"/>
      <c r="J29" s="225"/>
      <c r="K29" s="1001" t="s">
        <v>38</v>
      </c>
      <c r="L29" s="1002"/>
      <c r="M29" s="244"/>
      <c r="N29" s="467">
        <f>[2]國女單!$Y$29</f>
        <v>35</v>
      </c>
      <c r="O29" s="238">
        <f>IF([2]國女單!$M$29=[2]國女單!$O$29,"",([2]國女單!$M$29))</f>
        <v>0</v>
      </c>
      <c r="P29" s="975" t="s">
        <v>446</v>
      </c>
      <c r="Q29" s="976"/>
      <c r="R29" s="974"/>
      <c r="S29" s="1005"/>
      <c r="T29" s="947"/>
    </row>
    <row r="30" spans="1:20" ht="16.149999999999999" customHeight="1" thickBot="1">
      <c r="A30" s="974">
        <v>13</v>
      </c>
      <c r="B30" s="1005" t="str">
        <f>VLOOKUP(A30,[1]國女單!$A$2:$E$46,4,0)</f>
        <v>南投縣南投國中</v>
      </c>
      <c r="C30" s="947" t="str">
        <f>VLOOKUP(A30,[1]國女單!$A$2:$E$46,5,0)</f>
        <v>林卉庭</v>
      </c>
      <c r="D30" s="889"/>
      <c r="E30" s="890"/>
      <c r="F30" s="216">
        <f>IF([2]國女單!$M$21=[2]國女單!$O$21,"",([2]國女單!$O$21))</f>
        <v>3</v>
      </c>
      <c r="G30" s="224"/>
      <c r="H30" s="226"/>
      <c r="I30" s="225"/>
      <c r="J30" s="225"/>
      <c r="K30" s="1003"/>
      <c r="L30" s="1002"/>
      <c r="M30" s="244"/>
      <c r="N30" s="224"/>
      <c r="O30" s="239">
        <f>IF([2]國女單!$M$29=[2]國女單!$O$29,"",([2]國女單!$O$29))</f>
        <v>3</v>
      </c>
      <c r="P30" s="977"/>
      <c r="Q30" s="978"/>
      <c r="R30" s="974">
        <v>35</v>
      </c>
      <c r="S30" s="1005" t="str">
        <f>VLOOKUP(R30,[1]國女單!$A$2:$E$46,4,0)</f>
        <v>新北市淡江高中</v>
      </c>
      <c r="T30" s="947" t="str">
        <f>VLOOKUP(R30,[1]國女單!$A$2:$E$46,5,0)</f>
        <v>蘇珮綾</v>
      </c>
    </row>
    <row r="31" spans="1:20" ht="16.149999999999999" customHeight="1" thickBot="1">
      <c r="A31" s="974"/>
      <c r="B31" s="1005"/>
      <c r="C31" s="947"/>
      <c r="D31" s="888" t="s">
        <v>429</v>
      </c>
      <c r="E31" s="217">
        <f>IF([2]國女單!$M$8=[2]國女單!$O$8,"",([2]國女單!$M$8))</f>
        <v>1</v>
      </c>
      <c r="F31" s="222"/>
      <c r="G31" s="224"/>
      <c r="H31" s="226"/>
      <c r="I31" s="225"/>
      <c r="J31" s="225"/>
      <c r="K31" s="225"/>
      <c r="L31" s="224"/>
      <c r="M31" s="244"/>
      <c r="N31" s="224"/>
      <c r="O31" s="244"/>
      <c r="P31" s="241">
        <f>IF([2]國女單!$M$14=[2]國女單!$O$14,"",([2]國女單!$M$14))</f>
        <v>3</v>
      </c>
      <c r="Q31" s="999" t="s">
        <v>449</v>
      </c>
      <c r="R31" s="974"/>
      <c r="S31" s="1005"/>
      <c r="T31" s="947"/>
    </row>
    <row r="32" spans="1:20" ht="16.149999999999999" customHeight="1" thickBot="1">
      <c r="A32" s="974">
        <v>14</v>
      </c>
      <c r="B32" s="1005" t="str">
        <f>VLOOKUP(A32,[1]國女單!$A$2:$E$46,4,0)</f>
        <v>苗栗縣維真國中</v>
      </c>
      <c r="C32" s="947" t="str">
        <f>VLOOKUP(A32,[1]國女單!$A$2:$E$46,5,0)</f>
        <v>邱玫甄</v>
      </c>
      <c r="D32" s="891"/>
      <c r="E32" s="214">
        <f>IF([2]國女單!$M$8=[2]國女單!$O$8,"",([2]國女單!$O$8))</f>
        <v>3</v>
      </c>
      <c r="F32" s="221">
        <f>[2]國女單!$Y$8</f>
        <v>14</v>
      </c>
      <c r="G32" s="224"/>
      <c r="H32" s="226"/>
      <c r="I32" s="225"/>
      <c r="J32" s="225"/>
      <c r="K32" s="225"/>
      <c r="L32" s="224"/>
      <c r="M32" s="244"/>
      <c r="N32" s="224"/>
      <c r="O32" s="242">
        <f>[2]國女單!$Y$14</f>
        <v>35</v>
      </c>
      <c r="P32" s="238">
        <f>IF([2]國女單!$M$14=[2]國女單!$O$14,"",([2]國女單!$O$14))</f>
        <v>0</v>
      </c>
      <c r="Q32" s="1000"/>
      <c r="R32" s="974">
        <v>36</v>
      </c>
      <c r="S32" s="1005" t="str">
        <f>VLOOKUP(R32,[1]國女單!$A$2:$E$46,4,0)</f>
        <v>南投縣南投國中</v>
      </c>
      <c r="T32" s="947" t="str">
        <f>VLOOKUP(R32,[1]國女單!$A$2:$E$46,5,0)</f>
        <v>古佩錡</v>
      </c>
    </row>
    <row r="33" spans="1:20" ht="16.149999999999999" customHeight="1" thickBot="1">
      <c r="A33" s="974"/>
      <c r="B33" s="1005"/>
      <c r="C33" s="947"/>
      <c r="D33" s="219"/>
      <c r="E33" s="889" t="s">
        <v>430</v>
      </c>
      <c r="F33" s="985"/>
      <c r="G33" s="228">
        <f>IF([2]國女單!$M$35=[2]國女單!$O$35,"",([2]國女單!$M$35))</f>
        <v>0</v>
      </c>
      <c r="H33" s="221">
        <f>[2]國女單!$Y$35</f>
        <v>15</v>
      </c>
      <c r="I33" s="225"/>
      <c r="J33" s="225"/>
      <c r="K33" s="225"/>
      <c r="L33" s="224"/>
      <c r="M33" s="242">
        <f>[2]國女單!$Y$39</f>
        <v>35</v>
      </c>
      <c r="N33" s="238">
        <f>IF([2]國女單!$M$39=[2]國女單!$O$39,"",([2]國女單!$M$39))</f>
        <v>3</v>
      </c>
      <c r="O33" s="977" t="s">
        <v>450</v>
      </c>
      <c r="P33" s="978"/>
      <c r="Q33" s="224"/>
      <c r="R33" s="974"/>
      <c r="S33" s="1005"/>
      <c r="T33" s="947"/>
    </row>
    <row r="34" spans="1:20" ht="16.149999999999999" customHeight="1" thickBot="1">
      <c r="A34" s="974">
        <v>15</v>
      </c>
      <c r="B34" s="1005" t="str">
        <f>VLOOKUP(A34,[1]國女單!$A$2:$E$46,4,0)</f>
        <v>新北市淡江高中</v>
      </c>
      <c r="C34" s="947" t="str">
        <f>VLOOKUP(A34,[1]國女單!$A$2:$E$46,5,0)</f>
        <v>顏琳真</v>
      </c>
      <c r="D34" s="219"/>
      <c r="E34" s="985"/>
      <c r="F34" s="985"/>
      <c r="G34" s="216">
        <f>IF([2]國女單!$M$35=[2]國女單!$O$35,"",([2]國女單!$O$35))</f>
        <v>3</v>
      </c>
      <c r="H34" s="226"/>
      <c r="I34" s="225"/>
      <c r="J34" s="225"/>
      <c r="K34" s="225"/>
      <c r="L34" s="224"/>
      <c r="M34" s="244"/>
      <c r="N34" s="239">
        <f>IF([2]國女單!$M$39=[2]國女單!$O$39,"",([2]國女單!$O$39))</f>
        <v>1</v>
      </c>
      <c r="O34" s="977"/>
      <c r="P34" s="978"/>
      <c r="Q34" s="224"/>
      <c r="R34" s="974">
        <v>37</v>
      </c>
      <c r="S34" s="1005" t="str">
        <f>VLOOKUP(R34,[1]國女單!$A$2:$E$46,4,0)</f>
        <v>屏東縣明正國中</v>
      </c>
      <c r="T34" s="947" t="str">
        <f>VLOOKUP(R34,[1]國女單!$A$2:$E$46,5,0)</f>
        <v>陳維欣</v>
      </c>
    </row>
    <row r="35" spans="1:20" ht="16.149999999999999" customHeight="1" thickBot="1">
      <c r="A35" s="974"/>
      <c r="B35" s="1005"/>
      <c r="C35" s="947"/>
      <c r="D35" s="888" t="s">
        <v>431</v>
      </c>
      <c r="E35" s="214">
        <f>IF([2]國女單!$M$9=[2]國女單!$O$9,"",([2]國女單!$M$9))</f>
        <v>3</v>
      </c>
      <c r="F35" s="221">
        <f>[2]國女單!$Y$9</f>
        <v>15</v>
      </c>
      <c r="G35" s="226"/>
      <c r="H35" s="226"/>
      <c r="I35" s="225"/>
      <c r="J35" s="225"/>
      <c r="K35" s="225"/>
      <c r="L35" s="224"/>
      <c r="M35" s="244"/>
      <c r="N35" s="248"/>
      <c r="O35" s="242">
        <f>[2]國女單!$Y$15</f>
        <v>38</v>
      </c>
      <c r="P35" s="238">
        <f>IF([2]國女單!$M$15=[2]國女單!$O$15,"",([2]國女單!$M$15))</f>
        <v>1</v>
      </c>
      <c r="Q35" s="999" t="s">
        <v>451</v>
      </c>
      <c r="R35" s="974"/>
      <c r="S35" s="1005"/>
      <c r="T35" s="947"/>
    </row>
    <row r="36" spans="1:20" ht="16.149999999999999" customHeight="1" thickBot="1">
      <c r="A36" s="974">
        <v>16</v>
      </c>
      <c r="B36" s="1005" t="str">
        <f>VLOOKUP(A36,[1]國女單!$A$2:$E$46,4,0)</f>
        <v>高雄市林園高中</v>
      </c>
      <c r="C36" s="947" t="str">
        <f>VLOOKUP(A36,[1]國女單!$A$2:$E$46,5,0)</f>
        <v>黃炫淳</v>
      </c>
      <c r="D36" s="891"/>
      <c r="E36" s="216">
        <f>IF([2]國女單!$M$9=[2]國女單!$O$9,"",([2]國女單!$O$9))</f>
        <v>0</v>
      </c>
      <c r="F36" s="223"/>
      <c r="G36" s="226"/>
      <c r="H36" s="226"/>
      <c r="I36" s="225"/>
      <c r="J36" s="225"/>
      <c r="K36" s="225"/>
      <c r="L36" s="224"/>
      <c r="M36" s="244"/>
      <c r="N36" s="249"/>
      <c r="O36" s="244"/>
      <c r="P36" s="239">
        <f>IF([2]國女單!$M$15=[2]國女單!$O$15,"",([2]國女單!$O$15))</f>
        <v>3</v>
      </c>
      <c r="Q36" s="1000"/>
      <c r="R36" s="974">
        <v>38</v>
      </c>
      <c r="S36" s="1005" t="str">
        <f>VLOOKUP(R36,[1]國女單!$A$2:$E$46,4,0)</f>
        <v>基隆市銘傳國中</v>
      </c>
      <c r="T36" s="947" t="str">
        <f>VLOOKUP(R36,[1]國女單!$A$2:$E$46,5,0)</f>
        <v>許淮瑜</v>
      </c>
    </row>
    <row r="37" spans="1:20" ht="16.149999999999999" customHeight="1" thickBot="1">
      <c r="A37" s="974"/>
      <c r="B37" s="1005"/>
      <c r="C37" s="947"/>
      <c r="D37" s="889" t="s">
        <v>432</v>
      </c>
      <c r="E37" s="890"/>
      <c r="F37" s="217">
        <f>IF([2]國女單!$M$22=[2]國女單!$O$22,"",([2]國女單!$M$22))</f>
        <v>3</v>
      </c>
      <c r="G37" s="226"/>
      <c r="H37" s="230"/>
      <c r="I37" s="225"/>
      <c r="J37" s="225"/>
      <c r="K37" s="225"/>
      <c r="L37" s="224"/>
      <c r="M37" s="244"/>
      <c r="N37" s="244"/>
      <c r="O37" s="241">
        <f>IF([2]國女單!$M$30=[2]國女單!$O$30,"",([2]國女單!$M$30))</f>
        <v>0</v>
      </c>
      <c r="P37" s="977" t="s">
        <v>452</v>
      </c>
      <c r="Q37" s="978"/>
      <c r="R37" s="974"/>
      <c r="S37" s="1005"/>
      <c r="T37" s="947"/>
    </row>
    <row r="38" spans="1:20" ht="16.149999999999999" customHeight="1" thickBot="1">
      <c r="A38" s="974">
        <v>17</v>
      </c>
      <c r="B38" s="1005" t="str">
        <f>VLOOKUP(A38,[1]國女單!$A$2:$E$46,4,0)</f>
        <v>屏東縣琉球國中</v>
      </c>
      <c r="C38" s="947" t="str">
        <f>VLOOKUP(A38,[1]國女單!$A$2:$E$46,5,0)</f>
        <v>蔡珮綺</v>
      </c>
      <c r="D38" s="900"/>
      <c r="E38" s="891"/>
      <c r="F38" s="214">
        <f>IF([2]國女單!$M$22=[2]國女單!$O$22,"",([2]國女單!$O$22))</f>
        <v>0</v>
      </c>
      <c r="G38" s="221">
        <f>[2]國女單!$Y$22</f>
        <v>15</v>
      </c>
      <c r="H38" s="230"/>
      <c r="I38" s="225"/>
      <c r="J38" s="225"/>
      <c r="K38" s="225"/>
      <c r="L38" s="224"/>
      <c r="M38" s="244"/>
      <c r="N38" s="242">
        <f>[2]國女單!$Y$30</f>
        <v>39</v>
      </c>
      <c r="O38" s="238">
        <f>IF([2]國女單!$M$30=[2]國女單!$O$30,"",([2]國女單!$O$30))</f>
        <v>3</v>
      </c>
      <c r="P38" s="979"/>
      <c r="Q38" s="983"/>
      <c r="R38" s="974">
        <v>39</v>
      </c>
      <c r="S38" s="1005" t="str">
        <f>VLOOKUP(R38,[1]國女單!$A$2:$E$46,4,0)</f>
        <v>臺北市麗山國中</v>
      </c>
      <c r="T38" s="947" t="str">
        <f>VLOOKUP(R38,[1]國女單!$A$2:$E$46,5,0)</f>
        <v>韓芸珊</v>
      </c>
    </row>
    <row r="39" spans="1:20" ht="16.149999999999999" customHeight="1" thickBot="1">
      <c r="A39" s="974"/>
      <c r="B39" s="1005"/>
      <c r="C39" s="947"/>
      <c r="D39" s="224"/>
      <c r="E39" s="224"/>
      <c r="F39" s="889" t="s">
        <v>433</v>
      </c>
      <c r="G39" s="980"/>
      <c r="H39" s="217">
        <f>IF([2]國女單!$M$42=[2]國女單!$O$42,"",([2]國女單!$M$42))</f>
        <v>3</v>
      </c>
      <c r="I39" s="225"/>
      <c r="J39" s="225"/>
      <c r="K39" s="225"/>
      <c r="L39" s="224"/>
      <c r="M39" s="241">
        <f>IF([2]國女單!$M$44=[2]國女單!$O$44,"",([2]國女單!$M$44))</f>
        <v>3</v>
      </c>
      <c r="N39" s="977" t="s">
        <v>454</v>
      </c>
      <c r="O39" s="988"/>
      <c r="P39" s="224"/>
      <c r="Q39" s="224"/>
      <c r="R39" s="974"/>
      <c r="S39" s="1005"/>
      <c r="T39" s="947"/>
    </row>
    <row r="40" spans="1:20" ht="16.149999999999999" customHeight="1" thickBot="1">
      <c r="A40" s="974">
        <v>18</v>
      </c>
      <c r="B40" s="1005" t="str">
        <f>VLOOKUP(A40,[1]國女單!$A$2:$E$46,4,0)</f>
        <v>臺中市明道高中</v>
      </c>
      <c r="C40" s="947" t="str">
        <f>VLOOKUP(A40,[1]國女單!$A$2:$E$46,5,0)</f>
        <v>江至雅</v>
      </c>
      <c r="D40" s="224"/>
      <c r="E40" s="224"/>
      <c r="F40" s="1004"/>
      <c r="G40" s="980"/>
      <c r="H40" s="214">
        <f>IF([2]國女單!$M$42=[2]國女單!$O$42,"",([2]國女單!$O$42))</f>
        <v>0</v>
      </c>
      <c r="I40" s="984">
        <f>[2]國女單!$Y$42</f>
        <v>15</v>
      </c>
      <c r="J40" s="985"/>
      <c r="K40" s="986">
        <f>[2]國女單!$Y$44</f>
        <v>35</v>
      </c>
      <c r="L40" s="985"/>
      <c r="M40" s="238">
        <f>IF([2]國女單!$M$44=[2]國女單!$O$44,"",([2]國女單!$O$44))</f>
        <v>1</v>
      </c>
      <c r="N40" s="989"/>
      <c r="O40" s="988"/>
      <c r="P40" s="224"/>
      <c r="Q40" s="224"/>
      <c r="R40" s="974">
        <v>40</v>
      </c>
      <c r="S40" s="1005" t="str">
        <f>VLOOKUP(R40,[1]國女單!$A$2:$E$46,4,0)</f>
        <v>嘉義縣協同高中</v>
      </c>
      <c r="T40" s="947" t="str">
        <f>VLOOKUP(R40,[1]國女單!$A$2:$E$46,5,0)</f>
        <v>張愛妮</v>
      </c>
    </row>
    <row r="41" spans="1:20" ht="16.149999999999999" customHeight="1" thickBot="1">
      <c r="A41" s="974"/>
      <c r="B41" s="1005"/>
      <c r="C41" s="947"/>
      <c r="D41" s="887" t="s">
        <v>434</v>
      </c>
      <c r="E41" s="888"/>
      <c r="F41" s="214">
        <f>IF([2]國女單!$M$23=[2]國女單!$O$23,"",([2]國女單!$M$23))</f>
        <v>3</v>
      </c>
      <c r="G41" s="221">
        <f>[2]國女單!$Y$23</f>
        <v>18</v>
      </c>
      <c r="H41" s="224"/>
      <c r="I41" s="224"/>
      <c r="J41" s="224"/>
      <c r="K41" s="224"/>
      <c r="L41" s="224"/>
      <c r="M41" s="224"/>
      <c r="N41" s="242">
        <f>[2]國女單!$Y$31</f>
        <v>41</v>
      </c>
      <c r="O41" s="238">
        <f>IF([2]國女單!$M$31=[2]國女單!$O$31,"",([2]國女單!$M$31))</f>
        <v>0</v>
      </c>
      <c r="P41" s="975" t="s">
        <v>453</v>
      </c>
      <c r="Q41" s="976"/>
      <c r="R41" s="974"/>
      <c r="S41" s="1005"/>
      <c r="T41" s="947"/>
    </row>
    <row r="42" spans="1:20" ht="16.149999999999999" customHeight="1" thickBot="1">
      <c r="A42" s="974">
        <v>19</v>
      </c>
      <c r="B42" s="1005" t="str">
        <f>VLOOKUP(A42,[1]國女單!$A$2:$E$46,4,0)</f>
        <v>臺東縣桃源國中</v>
      </c>
      <c r="C42" s="947" t="str">
        <f>VLOOKUP(A42,[1]國女單!$A$2:$E$46,5,0)</f>
        <v>邱慧玟</v>
      </c>
      <c r="D42" s="900"/>
      <c r="E42" s="891"/>
      <c r="F42" s="216">
        <f>IF([2]國女單!$M$23=[2]國女單!$O$23,"",([2]國女單!$O$23))</f>
        <v>0</v>
      </c>
      <c r="G42" s="226"/>
      <c r="H42" s="224"/>
      <c r="I42" s="224"/>
      <c r="J42" s="224"/>
      <c r="K42" s="224"/>
      <c r="L42" s="224"/>
      <c r="M42" s="224"/>
      <c r="N42" s="230"/>
      <c r="O42" s="239">
        <f>IF([2]國女單!$M$31=[2]國女單!$O$31,"",([2]國女單!$O$31))</f>
        <v>3</v>
      </c>
      <c r="P42" s="979"/>
      <c r="Q42" s="983"/>
      <c r="R42" s="974">
        <v>41</v>
      </c>
      <c r="S42" s="1005" t="str">
        <f>VLOOKUP(R42,[1]國女單!$A$2:$E$46,4,0)</f>
        <v>花蓮縣花崗國中</v>
      </c>
      <c r="T42" s="947" t="str">
        <f>VLOOKUP(R42,[1]國女單!$A$2:$E$46,5,0)</f>
        <v>廖苹宇</v>
      </c>
    </row>
    <row r="43" spans="1:20" ht="16.149999999999999" customHeight="1">
      <c r="A43" s="974"/>
      <c r="B43" s="1005"/>
      <c r="C43" s="947"/>
      <c r="D43" s="220"/>
      <c r="E43" s="215"/>
      <c r="F43" s="221">
        <f>[2]國女單!$Y$5</f>
        <v>2</v>
      </c>
      <c r="G43" s="226"/>
      <c r="H43" s="224"/>
      <c r="I43" s="224"/>
      <c r="J43" s="224"/>
      <c r="K43" s="224"/>
      <c r="L43" s="224"/>
      <c r="M43" s="224"/>
      <c r="N43" s="230"/>
      <c r="O43" s="250">
        <f>[2]國女單!$Y$18</f>
        <v>4</v>
      </c>
      <c r="P43" s="224"/>
      <c r="Q43" s="224"/>
      <c r="R43" s="974"/>
      <c r="S43" s="1005"/>
      <c r="T43" s="947"/>
    </row>
    <row r="44" spans="1:20" ht="16.149999999999999" customHeight="1" thickBot="1">
      <c r="A44" s="974">
        <v>20</v>
      </c>
      <c r="B44" s="1005" t="str">
        <f>VLOOKUP(A44,[1]國女單!$A$2:$E$46,4,0)</f>
        <v>新竹市香山高中</v>
      </c>
      <c r="C44" s="947" t="str">
        <f>VLOOKUP(A44,[1]國女單!$A$2:$E$46,5,0)</f>
        <v>劉槿瑢</v>
      </c>
      <c r="D44" s="219"/>
      <c r="E44" s="215"/>
      <c r="F44" s="889" t="s">
        <v>235</v>
      </c>
      <c r="G44" s="217">
        <f>IF([2]國女單!$M$36=[2]國女單!$O$36,"",([2]國女單!$M$36))</f>
        <v>0</v>
      </c>
      <c r="H44" s="224"/>
      <c r="I44" s="224"/>
      <c r="J44" s="224"/>
      <c r="K44" s="224"/>
      <c r="L44" s="224"/>
      <c r="M44" s="224"/>
      <c r="N44" s="241">
        <f>IF([2]國女單!$M$40=[2]國女單!$O$40,"",([2]國女單!$M$40))</f>
        <v>0</v>
      </c>
      <c r="O44" s="981">
        <v>36</v>
      </c>
      <c r="P44" s="465"/>
      <c r="Q44" s="224"/>
      <c r="R44" s="974">
        <v>42</v>
      </c>
      <c r="S44" s="1005" t="str">
        <f>VLOOKUP(R44,[1]國女單!$A$2:$E$46,4,0)</f>
        <v>臺南市忠孝國中</v>
      </c>
      <c r="T44" s="947" t="str">
        <f>VLOOKUP(R44,[1]國女單!$A$2:$E$46,5,0)</f>
        <v>楊琇淩</v>
      </c>
    </row>
    <row r="45" spans="1:20" ht="16.149999999999999" customHeight="1" thickBot="1">
      <c r="A45" s="974"/>
      <c r="B45" s="1005"/>
      <c r="C45" s="947"/>
      <c r="D45" s="888" t="s">
        <v>435</v>
      </c>
      <c r="E45" s="214">
        <f>IF([2]國女單!$M$10=[2]國女單!$O$10,"",([2]國女單!$M$10))</f>
        <v>3</v>
      </c>
      <c r="F45" s="985"/>
      <c r="G45" s="228">
        <f>IF([2]國女單!$M$36=[2]國女單!$O$36,"",([2]國女單!$O$36))</f>
        <v>3</v>
      </c>
      <c r="H45" s="466">
        <f>[2]國女單!$Y$36</f>
        <v>20</v>
      </c>
      <c r="I45" s="224"/>
      <c r="J45" s="224"/>
      <c r="K45" s="224"/>
      <c r="L45" s="224"/>
      <c r="M45" s="467">
        <f>[2]國女單!$Y$40</f>
        <v>44</v>
      </c>
      <c r="N45" s="238">
        <f>IF([2]國女單!$M$40=[2]國女單!$O$40,"",([2]國女單!$O$40))</f>
        <v>3</v>
      </c>
      <c r="O45" s="982"/>
      <c r="P45" s="238">
        <f>IF([2]國女單!$M$16=[2]國女單!$O$16,"",([2]國女單!$M$16))</f>
        <v>3</v>
      </c>
      <c r="Q45" s="999" t="s">
        <v>455</v>
      </c>
      <c r="R45" s="974"/>
      <c r="S45" s="1005"/>
      <c r="T45" s="947"/>
    </row>
    <row r="46" spans="1:20" ht="16.149999999999999" customHeight="1" thickBot="1">
      <c r="A46" s="974">
        <v>21</v>
      </c>
      <c r="B46" s="1005" t="str">
        <f>VLOOKUP(A46,[1]國女單!$A$2:$E$46,4,0)</f>
        <v>屏東縣明正國中</v>
      </c>
      <c r="C46" s="947" t="str">
        <f>VLOOKUP(A46,[1]國女單!$A$2:$E$46,5,0)</f>
        <v>黃  音</v>
      </c>
      <c r="D46" s="891"/>
      <c r="E46" s="216">
        <f>IF([2]國女單!$M$10=[2]國女單!$O$10,"",([2]國女單!$O$10))</f>
        <v>1</v>
      </c>
      <c r="F46" s="221">
        <f>[2]國女單!$Y$10</f>
        <v>20</v>
      </c>
      <c r="G46" s="224"/>
      <c r="H46" s="224"/>
      <c r="I46" s="224"/>
      <c r="J46" s="224"/>
      <c r="K46" s="224"/>
      <c r="L46" s="224"/>
      <c r="M46" s="225"/>
      <c r="N46" s="215"/>
      <c r="O46" s="240">
        <f>[2]國女單!$Y$16</f>
        <v>42</v>
      </c>
      <c r="P46" s="239">
        <f>IF([2]國女單!$M$16=[2]國女單!$O$16,"",([2]國女單!$O$16))</f>
        <v>0</v>
      </c>
      <c r="Q46" s="1000"/>
      <c r="R46" s="974">
        <v>43</v>
      </c>
      <c r="S46" s="1005" t="str">
        <f>VLOOKUP(R46,[1]國女單!$A$2:$E$46,4,0)</f>
        <v>南投縣國姓國中</v>
      </c>
      <c r="T46" s="947" t="str">
        <f>VLOOKUP(R46,[1]國女單!$A$2:$E$46,5,0)</f>
        <v>蕭鈺庭</v>
      </c>
    </row>
    <row r="47" spans="1:20" ht="16.149999999999999" customHeight="1" thickBot="1">
      <c r="A47" s="974"/>
      <c r="B47" s="1005"/>
      <c r="C47" s="947"/>
      <c r="D47" s="889" t="s">
        <v>436</v>
      </c>
      <c r="E47" s="890"/>
      <c r="F47" s="217">
        <f>IF([2]國女單!$M$24=[2]國女單!$O$24,"",([2]國女單!$M$24))</f>
        <v>3</v>
      </c>
      <c r="G47" s="224"/>
      <c r="H47" s="224"/>
      <c r="I47" s="224"/>
      <c r="J47" s="224"/>
      <c r="K47" s="224"/>
      <c r="L47" s="224"/>
      <c r="M47" s="224"/>
      <c r="N47" s="251"/>
      <c r="O47" s="241">
        <f>IF([2]國女單!$M$32=[2]國女單!$O$32,"",([2]國女單!$M$32))</f>
        <v>0</v>
      </c>
      <c r="P47" s="977" t="s">
        <v>456</v>
      </c>
      <c r="Q47" s="978"/>
      <c r="R47" s="974"/>
      <c r="S47" s="1005"/>
      <c r="T47" s="947"/>
    </row>
    <row r="48" spans="1:20" ht="16.149999999999999" customHeight="1" thickBot="1">
      <c r="A48" s="974">
        <v>22</v>
      </c>
      <c r="B48" s="1005" t="str">
        <f>VLOOKUP(A48,[1]國女單!$A$2:$E$46,4,0)</f>
        <v>桃園縣復旦高中</v>
      </c>
      <c r="C48" s="947" t="str">
        <f>VLOOKUP(A48,[1]國女單!$A$2:$E$46,5,0)</f>
        <v>黃姝寧</v>
      </c>
      <c r="D48" s="900"/>
      <c r="E48" s="891"/>
      <c r="F48" s="214">
        <f>IF([2]國女單!$M$24=[2]國女單!$O$24,"",([2]國女單!$O$24))</f>
        <v>2</v>
      </c>
      <c r="G48" s="466">
        <f>[2]國女單!$Y$24</f>
        <v>20</v>
      </c>
      <c r="H48" s="224"/>
      <c r="I48" s="224"/>
      <c r="J48" s="224"/>
      <c r="K48" s="224"/>
      <c r="L48" s="224"/>
      <c r="M48" s="224"/>
      <c r="N48" s="467">
        <f>[2]國女單!$Y$32</f>
        <v>44</v>
      </c>
      <c r="O48" s="238">
        <f>IF([2]國女單!$M$32=[2]國女單!$O$32,"",([2]國女單!$O$32))</f>
        <v>3</v>
      </c>
      <c r="P48" s="979"/>
      <c r="Q48" s="983"/>
      <c r="R48" s="974">
        <v>44</v>
      </c>
      <c r="S48" s="1005" t="str">
        <f>VLOOKUP(R48,[1]國女單!$A$2:$E$46,4,0)</f>
        <v>臺中市光復國中小</v>
      </c>
      <c r="T48" s="947" t="str">
        <f>VLOOKUP(R48,[1]國女單!$A$2:$E$46,5,0)</f>
        <v>陳芃伃</v>
      </c>
    </row>
    <row r="49" spans="1:20" ht="16.149999999999999" customHeight="1">
      <c r="A49" s="974"/>
      <c r="B49" s="1005"/>
      <c r="C49" s="947"/>
      <c r="D49" s="205"/>
      <c r="E49" s="205"/>
      <c r="F49" s="213">
        <f>A48</f>
        <v>22</v>
      </c>
      <c r="G49" s="205"/>
      <c r="H49" s="205"/>
      <c r="I49" s="205"/>
      <c r="J49" s="205"/>
      <c r="K49" s="205"/>
      <c r="L49" s="205"/>
      <c r="M49" s="205"/>
      <c r="N49" s="205"/>
      <c r="O49" s="243">
        <f>R48</f>
        <v>44</v>
      </c>
      <c r="P49" s="205"/>
      <c r="Q49" s="205"/>
      <c r="R49" s="974"/>
      <c r="S49" s="1005"/>
      <c r="T49" s="947"/>
    </row>
  </sheetData>
  <mergeCells count="184">
    <mergeCell ref="S48:S49"/>
    <mergeCell ref="T48:T49"/>
    <mergeCell ref="D47:E48"/>
    <mergeCell ref="P47:Q48"/>
    <mergeCell ref="S46:S47"/>
    <mergeCell ref="T46:T47"/>
    <mergeCell ref="A48:A49"/>
    <mergeCell ref="B48:B49"/>
    <mergeCell ref="C48:C49"/>
    <mergeCell ref="R48:R49"/>
    <mergeCell ref="D45:D46"/>
    <mergeCell ref="Q45:Q46"/>
    <mergeCell ref="A46:A47"/>
    <mergeCell ref="B46:B47"/>
    <mergeCell ref="A44:A45"/>
    <mergeCell ref="B44:B45"/>
    <mergeCell ref="I40:J40"/>
    <mergeCell ref="K40:L40"/>
    <mergeCell ref="S40:S41"/>
    <mergeCell ref="T40:T41"/>
    <mergeCell ref="A40:A41"/>
    <mergeCell ref="B40:B41"/>
    <mergeCell ref="C40:C41"/>
    <mergeCell ref="R40:R41"/>
    <mergeCell ref="C46:C47"/>
    <mergeCell ref="R46:R47"/>
    <mergeCell ref="D41:E42"/>
    <mergeCell ref="P41:Q42"/>
    <mergeCell ref="A42:A43"/>
    <mergeCell ref="B42:B43"/>
    <mergeCell ref="C42:C43"/>
    <mergeCell ref="R42:R43"/>
    <mergeCell ref="S42:S43"/>
    <mergeCell ref="T42:T43"/>
    <mergeCell ref="F44:F45"/>
    <mergeCell ref="O44:O45"/>
    <mergeCell ref="R44:R45"/>
    <mergeCell ref="C44:C45"/>
    <mergeCell ref="S44:S45"/>
    <mergeCell ref="T44:T45"/>
    <mergeCell ref="A34:A35"/>
    <mergeCell ref="B34:B35"/>
    <mergeCell ref="C34:C35"/>
    <mergeCell ref="R34:R35"/>
    <mergeCell ref="S34:S35"/>
    <mergeCell ref="T34:T35"/>
    <mergeCell ref="D35:D36"/>
    <mergeCell ref="Q35:Q36"/>
    <mergeCell ref="A36:A37"/>
    <mergeCell ref="B36:B37"/>
    <mergeCell ref="C36:C37"/>
    <mergeCell ref="R36:R37"/>
    <mergeCell ref="S36:S37"/>
    <mergeCell ref="T36:T37"/>
    <mergeCell ref="D37:E38"/>
    <mergeCell ref="P37:Q38"/>
    <mergeCell ref="A38:A39"/>
    <mergeCell ref="B38:B39"/>
    <mergeCell ref="C38:C39"/>
    <mergeCell ref="R38:R39"/>
    <mergeCell ref="S38:S39"/>
    <mergeCell ref="T38:T39"/>
    <mergeCell ref="F39:G40"/>
    <mergeCell ref="N39:O40"/>
    <mergeCell ref="B28:B29"/>
    <mergeCell ref="C28:C29"/>
    <mergeCell ref="R28:R29"/>
    <mergeCell ref="S28:S29"/>
    <mergeCell ref="T28:T29"/>
    <mergeCell ref="D29:E30"/>
    <mergeCell ref="P29:Q30"/>
    <mergeCell ref="A30:A31"/>
    <mergeCell ref="B30:B31"/>
    <mergeCell ref="C30:C31"/>
    <mergeCell ref="R30:R31"/>
    <mergeCell ref="S30:S31"/>
    <mergeCell ref="T30:T31"/>
    <mergeCell ref="D31:D32"/>
    <mergeCell ref="Q31:Q32"/>
    <mergeCell ref="K29:L30"/>
    <mergeCell ref="A32:A33"/>
    <mergeCell ref="B32:B33"/>
    <mergeCell ref="C32:C33"/>
    <mergeCell ref="R32:R33"/>
    <mergeCell ref="S32:S33"/>
    <mergeCell ref="T32:T33"/>
    <mergeCell ref="E33:F34"/>
    <mergeCell ref="O33:P34"/>
    <mergeCell ref="S22:S23"/>
    <mergeCell ref="T22:T23"/>
    <mergeCell ref="D23:D24"/>
    <mergeCell ref="Q23:Q24"/>
    <mergeCell ref="R24:R25"/>
    <mergeCell ref="S24:S25"/>
    <mergeCell ref="T24:T25"/>
    <mergeCell ref="P25:Q26"/>
    <mergeCell ref="A24:A25"/>
    <mergeCell ref="B24:B25"/>
    <mergeCell ref="C24:C25"/>
    <mergeCell ref="D25:E26"/>
    <mergeCell ref="A26:A27"/>
    <mergeCell ref="B26:B27"/>
    <mergeCell ref="C26:C27"/>
    <mergeCell ref="R26:R27"/>
    <mergeCell ref="S26:S27"/>
    <mergeCell ref="T26:T27"/>
    <mergeCell ref="G27:H28"/>
    <mergeCell ref="J27:J28"/>
    <mergeCell ref="K27:K28"/>
    <mergeCell ref="M27:N28"/>
    <mergeCell ref="I25:J26"/>
    <mergeCell ref="A28:A29"/>
    <mergeCell ref="S16:S17"/>
    <mergeCell ref="T16:T17"/>
    <mergeCell ref="D17:E18"/>
    <mergeCell ref="P17:Q18"/>
    <mergeCell ref="A18:A19"/>
    <mergeCell ref="B18:B19"/>
    <mergeCell ref="C18:C19"/>
    <mergeCell ref="R18:R19"/>
    <mergeCell ref="S18:S19"/>
    <mergeCell ref="T18:T19"/>
    <mergeCell ref="D19:D20"/>
    <mergeCell ref="Q19:Q20"/>
    <mergeCell ref="A20:A21"/>
    <mergeCell ref="B20:B21"/>
    <mergeCell ref="C20:C21"/>
    <mergeCell ref="R20:R21"/>
    <mergeCell ref="S20:S21"/>
    <mergeCell ref="T20:T21"/>
    <mergeCell ref="E21:F22"/>
    <mergeCell ref="O21:P22"/>
    <mergeCell ref="A22:A23"/>
    <mergeCell ref="B22:B23"/>
    <mergeCell ref="C22:C23"/>
    <mergeCell ref="R22:R23"/>
    <mergeCell ref="F10:F11"/>
    <mergeCell ref="O10:O11"/>
    <mergeCell ref="A12:A13"/>
    <mergeCell ref="B12:B13"/>
    <mergeCell ref="C12:C13"/>
    <mergeCell ref="R12:R13"/>
    <mergeCell ref="S12:S13"/>
    <mergeCell ref="T12:T13"/>
    <mergeCell ref="D13:E14"/>
    <mergeCell ref="P13:Q14"/>
    <mergeCell ref="A14:A15"/>
    <mergeCell ref="B14:B15"/>
    <mergeCell ref="C14:C15"/>
    <mergeCell ref="R14:R15"/>
    <mergeCell ref="S14:S15"/>
    <mergeCell ref="T14:T15"/>
    <mergeCell ref="I15:J15"/>
    <mergeCell ref="K15:L15"/>
    <mergeCell ref="F15:G16"/>
    <mergeCell ref="N15:O16"/>
    <mergeCell ref="A16:A17"/>
    <mergeCell ref="B16:B17"/>
    <mergeCell ref="C16:C17"/>
    <mergeCell ref="R16:R17"/>
    <mergeCell ref="A1:T2"/>
    <mergeCell ref="A3:T4"/>
    <mergeCell ref="A6:A7"/>
    <mergeCell ref="B6:B7"/>
    <mergeCell ref="C6:C7"/>
    <mergeCell ref="R6:R7"/>
    <mergeCell ref="S6:S7"/>
    <mergeCell ref="T6:T7"/>
    <mergeCell ref="D7:E8"/>
    <mergeCell ref="P7:Q8"/>
    <mergeCell ref="A8:A9"/>
    <mergeCell ref="B8:B9"/>
    <mergeCell ref="C8:C9"/>
    <mergeCell ref="R8:R9"/>
    <mergeCell ref="S8:S9"/>
    <mergeCell ref="T8:T9"/>
    <mergeCell ref="D9:D10"/>
    <mergeCell ref="Q9:Q10"/>
    <mergeCell ref="A10:A11"/>
    <mergeCell ref="B10:B11"/>
    <mergeCell ref="C10:C11"/>
    <mergeCell ref="R10:R11"/>
    <mergeCell ref="S10:S11"/>
    <mergeCell ref="T10:T11"/>
  </mergeCells>
  <phoneticPr fontId="2" type="noConversion"/>
  <printOptions horizontalCentered="1"/>
  <pageMargins left="0.15748031496062992" right="0.1574803149606299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U21"/>
  <sheetViews>
    <sheetView topLeftCell="A9" zoomScaleNormal="75" workbookViewId="0">
      <selection activeCell="P23" sqref="P23"/>
    </sheetView>
  </sheetViews>
  <sheetFormatPr defaultRowHeight="15.95" customHeight="1"/>
  <cols>
    <col min="1" max="1" width="2.75" style="1057" customWidth="1"/>
    <col min="2" max="3" width="3.625" style="1057" customWidth="1"/>
    <col min="4" max="4" width="2.75" style="1057" customWidth="1"/>
    <col min="5" max="7" width="3.625" style="1057" customWidth="1"/>
    <col min="8" max="8" width="7.625" style="1057" customWidth="1"/>
    <col min="9" max="9" width="4.375" style="1064" customWidth="1"/>
    <col min="10" max="10" width="8.75" style="1063" customWidth="1"/>
    <col min="11" max="11" width="10.75" style="1063" customWidth="1"/>
    <col min="12" max="12" width="6.625" style="1062" customWidth="1"/>
    <col min="13" max="13" width="6.625" style="1061" customWidth="1"/>
    <col min="14" max="14" width="6.625" style="1060" customWidth="1"/>
    <col min="15" max="15" width="3.75" style="1060" customWidth="1"/>
    <col min="16" max="17" width="3.625" style="1060" customWidth="1"/>
    <col min="18" max="18" width="2.75" style="1060" customWidth="1"/>
    <col min="19" max="19" width="3.625" style="1060" customWidth="1"/>
    <col min="20" max="20" width="3.625" style="1059" customWidth="1"/>
    <col min="21" max="21" width="2.75" style="1058" customWidth="1"/>
    <col min="22" max="16384" width="9" style="1057"/>
  </cols>
  <sheetData>
    <row r="1" spans="1:21" ht="15.95" customHeight="1">
      <c r="B1" s="1168"/>
      <c r="C1" s="1168"/>
      <c r="D1" s="1168"/>
      <c r="E1" s="1076"/>
      <c r="F1" s="1076"/>
      <c r="G1" s="1076"/>
      <c r="H1" s="1076"/>
      <c r="I1" s="1170"/>
      <c r="L1" s="1168"/>
      <c r="M1" s="1169"/>
      <c r="N1" s="1169"/>
      <c r="O1" s="1169"/>
      <c r="P1" s="1169"/>
      <c r="Q1" s="1168"/>
      <c r="R1" s="1168"/>
      <c r="S1" s="1168"/>
      <c r="T1" s="1168"/>
      <c r="U1" s="1167"/>
    </row>
    <row r="2" spans="1:21" ht="15.95" customHeight="1">
      <c r="A2" s="1166" t="s">
        <v>531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</row>
    <row r="3" spans="1:21" ht="15.95" customHeight="1">
      <c r="A3" s="855"/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</row>
    <row r="4" spans="1:21" ht="15.95" customHeight="1">
      <c r="B4" s="1162"/>
      <c r="C4" s="1162"/>
      <c r="D4" s="1162"/>
      <c r="E4" s="1162"/>
      <c r="F4" s="1162"/>
      <c r="G4" s="1162"/>
      <c r="H4" s="1162"/>
      <c r="I4" s="1164"/>
      <c r="J4" s="1163"/>
      <c r="K4" s="1163"/>
      <c r="L4" s="1162"/>
      <c r="M4" s="1162"/>
      <c r="N4" s="1162"/>
      <c r="O4" s="1162"/>
      <c r="P4" s="1162"/>
      <c r="Q4" s="1161"/>
      <c r="R4" s="1161"/>
      <c r="S4" s="1161"/>
      <c r="T4" s="1161"/>
      <c r="U4" s="1160"/>
    </row>
    <row r="5" spans="1:21" ht="45.95" customHeight="1" thickBot="1">
      <c r="B5" s="1153"/>
      <c r="C5" s="1153"/>
      <c r="D5" s="1153"/>
      <c r="E5" s="1071"/>
      <c r="F5" s="1071"/>
      <c r="G5" s="1071"/>
      <c r="H5" s="1071"/>
      <c r="I5" s="1097">
        <v>1</v>
      </c>
      <c r="J5" s="1072" t="str">
        <f>VLOOKUP(I5,[3]國男團!$A$111:$E$130,4,0)</f>
        <v>臺北市</v>
      </c>
      <c r="K5" s="1072" t="str">
        <f>VLOOKUP(I5,[3]國男團!$A$111:$E$130,5,0)</f>
        <v>麗山國中</v>
      </c>
      <c r="L5" s="1151"/>
      <c r="M5" s="1071"/>
      <c r="N5" s="1071"/>
      <c r="O5" s="1071"/>
      <c r="P5" s="1071"/>
      <c r="Q5" s="1151"/>
      <c r="R5" s="1151"/>
      <c r="S5" s="1151"/>
      <c r="T5" s="1154"/>
      <c r="U5" s="1077"/>
    </row>
    <row r="6" spans="1:21" ht="45.95" customHeight="1" thickBot="1">
      <c r="B6" s="1153"/>
      <c r="C6" s="1153"/>
      <c r="D6" s="1153"/>
      <c r="E6" s="1071"/>
      <c r="F6" s="1071"/>
      <c r="G6" s="1126" t="str">
        <f>[2]國男團!$Z$82</f>
        <v/>
      </c>
      <c r="H6" s="1071"/>
      <c r="I6" s="1073"/>
      <c r="J6" s="1072"/>
      <c r="K6" s="1072"/>
      <c r="L6" s="1085" t="s">
        <v>530</v>
      </c>
      <c r="M6" s="1159" t="s">
        <v>501</v>
      </c>
      <c r="N6" s="1124" t="str">
        <f>IF([2]國男團!$M$82=[2]國男團!$O$82,"",([2]國男團!$M$82))</f>
        <v/>
      </c>
      <c r="O6" s="1123" t="str">
        <f>[2]國男團!$Y$82</f>
        <v/>
      </c>
      <c r="P6" s="1071"/>
      <c r="Q6" s="1151"/>
      <c r="R6" s="1151"/>
      <c r="S6" s="1151"/>
      <c r="T6" s="1154"/>
      <c r="U6" s="1077"/>
    </row>
    <row r="7" spans="1:21" ht="45.95" customHeight="1" thickBot="1">
      <c r="B7" s="1153"/>
      <c r="C7" s="1153"/>
      <c r="D7" s="1153"/>
      <c r="E7" s="1071"/>
      <c r="F7" s="1071"/>
      <c r="G7" s="1071"/>
      <c r="H7" s="1157"/>
      <c r="I7" s="1156">
        <v>2</v>
      </c>
      <c r="J7" s="1117" t="str">
        <f>IFERROR(VLOOKUP(I7,[3]國男團!$A$111:$E$130,4,0),"")</f>
        <v>臺北市</v>
      </c>
      <c r="K7" s="1117" t="str">
        <f>IFERROR(VLOOKUP(I7,[3]國男團!$A$111:$E$130,5,0),"")</f>
        <v>金華國中</v>
      </c>
      <c r="L7" s="1081"/>
      <c r="M7" s="1155"/>
      <c r="N7" s="1116" t="str">
        <f>IF([2]國男團!$M$82=[2]國男團!$O$82,"",([2]國男團!$O$82))</f>
        <v/>
      </c>
      <c r="O7" s="1066"/>
      <c r="P7" s="1071"/>
      <c r="Q7" s="1151"/>
      <c r="R7" s="1151"/>
      <c r="S7" s="1151"/>
      <c r="T7" s="1154"/>
      <c r="U7" s="1077"/>
    </row>
    <row r="8" spans="1:21" ht="45.95" customHeight="1" thickBot="1">
      <c r="A8" s="1148" t="str">
        <f>[2]國男團!$Y$86</f>
        <v/>
      </c>
      <c r="B8" s="1153"/>
      <c r="C8" s="1153"/>
      <c r="D8" s="1148" t="str">
        <f>[2]國男團!$Z$86</f>
        <v/>
      </c>
      <c r="E8" s="1071"/>
      <c r="F8" s="1071"/>
      <c r="G8" s="1110" t="str">
        <f>IF([2]國男團!$M$86=[2]國男團!$O$86,"",([2]國男團!$M$86))</f>
        <v/>
      </c>
      <c r="H8" s="1109" t="s">
        <v>529</v>
      </c>
      <c r="I8" s="1097"/>
      <c r="J8" s="1096"/>
      <c r="K8" s="1096"/>
      <c r="L8" s="1108" t="s">
        <v>528</v>
      </c>
      <c r="M8" s="1107"/>
      <c r="N8" s="1106" t="s">
        <v>498</v>
      </c>
      <c r="O8" s="1105" t="str">
        <f>IF([2]國男團!$M$88=[2]國男團!$O$88,"",([2]國男團!$M$88))</f>
        <v/>
      </c>
      <c r="P8" s="1152"/>
      <c r="Q8" s="1151"/>
      <c r="R8" s="1148" t="str">
        <f>[2]國男團!$Z$88</f>
        <v/>
      </c>
      <c r="S8" s="1151"/>
      <c r="T8" s="1154"/>
      <c r="U8" s="1148" t="str">
        <f>[2]國男團!$Y$88</f>
        <v/>
      </c>
    </row>
    <row r="9" spans="1:21" ht="45.95" customHeight="1" thickBot="1">
      <c r="B9" s="1145"/>
      <c r="C9" s="1147"/>
      <c r="D9" s="1146"/>
      <c r="E9" s="1145"/>
      <c r="F9" s="1144"/>
      <c r="G9" s="1099" t="str">
        <f>IF([2]國男團!$M$86=[2]國男團!$O$86,"",([2]國男團!$O$86))</f>
        <v/>
      </c>
      <c r="H9" s="1098"/>
      <c r="I9" s="1097">
        <v>3</v>
      </c>
      <c r="J9" s="1096" t="str">
        <f>IFERROR(VLOOKUP(I9,[3]國男團!$A$111:$E$130,4,0),"")</f>
        <v>新北市</v>
      </c>
      <c r="K9" s="1096" t="str">
        <f>IFERROR(VLOOKUP(I9,[3]國男團!$A$111:$E$130,5,0),"")</f>
        <v>海山高中</v>
      </c>
      <c r="L9" s="1095"/>
      <c r="M9" s="1095"/>
      <c r="N9" s="1094"/>
      <c r="O9" s="1079" t="str">
        <f>IF([2]國男團!$M$88=[2]國男團!$O$88,"",([2]國男團!$O$88))</f>
        <v/>
      </c>
      <c r="P9" s="1143"/>
      <c r="Q9" s="1142"/>
      <c r="R9" s="1141"/>
      <c r="S9" s="1140"/>
      <c r="T9" s="1139"/>
      <c r="U9" s="1078"/>
    </row>
    <row r="10" spans="1:21" ht="45.95" customHeight="1" thickBot="1">
      <c r="B10" s="1137" t="s">
        <v>497</v>
      </c>
      <c r="C10" s="1132" t="s">
        <v>527</v>
      </c>
      <c r="D10" s="1138"/>
      <c r="E10" s="1137" t="s">
        <v>495</v>
      </c>
      <c r="F10" s="1136" t="s">
        <v>526</v>
      </c>
      <c r="G10" s="1135"/>
      <c r="H10" s="1134"/>
      <c r="I10" s="1082"/>
      <c r="J10" s="1086"/>
      <c r="K10" s="1086"/>
      <c r="L10" s="1085" t="s">
        <v>525</v>
      </c>
      <c r="M10" s="1084" t="s">
        <v>492</v>
      </c>
      <c r="N10" s="1083" t="str">
        <f>IF([2]國男團!$M$83=[2]國男團!$O$83,"",([2]國男團!$M$83))</f>
        <v/>
      </c>
      <c r="O10" s="1066"/>
      <c r="P10" s="1132" t="s">
        <v>524</v>
      </c>
      <c r="Q10" s="1131" t="s">
        <v>490</v>
      </c>
      <c r="R10" s="1133"/>
      <c r="S10" s="1132" t="s">
        <v>523</v>
      </c>
      <c r="T10" s="1131" t="s">
        <v>488</v>
      </c>
      <c r="U10" s="1077"/>
    </row>
    <row r="11" spans="1:21" ht="45.95" customHeight="1" thickBot="1">
      <c r="B11" s="1121"/>
      <c r="C11" s="1113"/>
      <c r="D11" s="1122"/>
      <c r="E11" s="1121"/>
      <c r="F11" s="1115"/>
      <c r="G11" s="1130" t="str">
        <f>[2]國男團!$Z$83</f>
        <v/>
      </c>
      <c r="H11" s="1125"/>
      <c r="I11" s="1097">
        <v>4</v>
      </c>
      <c r="J11" s="1072" t="str">
        <f>IFERROR(VLOOKUP(I11,[3]國男團!$A$111:$E$130,4,0),"")</f>
        <v>桃園縣</v>
      </c>
      <c r="K11" s="1072" t="str">
        <f>IFERROR(VLOOKUP(I11,[3]國男團!$A$111:$E$130,5,0),"")</f>
        <v>桃園國中</v>
      </c>
      <c r="L11" s="1081"/>
      <c r="M11" s="1080"/>
      <c r="N11" s="1079" t="str">
        <f>IF([2]國男團!$M$83=[2]國男團!$O$83,"",([2]國男團!$O$83))</f>
        <v/>
      </c>
      <c r="O11" s="1078" t="str">
        <f>[2]國男團!$Y$83</f>
        <v/>
      </c>
      <c r="P11" s="1115"/>
      <c r="Q11" s="1112"/>
      <c r="R11" s="1114"/>
      <c r="S11" s="1113"/>
      <c r="T11" s="1112"/>
      <c r="U11" s="1077"/>
    </row>
    <row r="12" spans="1:21" ht="45.95" customHeight="1" thickBot="1">
      <c r="A12" s="1110" t="str">
        <f>IF([2]國男團!$M$91=[2]國男團!$O$91,"",([2]國男團!$M$91))</f>
        <v/>
      </c>
      <c r="B12" s="1121"/>
      <c r="C12" s="1113"/>
      <c r="D12" s="1110" t="str">
        <f>IF([2]國男團!$M$90=[2]國男團!$O$90,"",([2]國男團!$M$90))</f>
        <v/>
      </c>
      <c r="E12" s="1121"/>
      <c r="F12" s="1115"/>
      <c r="G12" s="1120"/>
      <c r="H12" s="1125"/>
      <c r="I12" s="1097"/>
      <c r="J12" s="1072"/>
      <c r="K12" s="1072"/>
      <c r="L12" s="1129"/>
      <c r="M12" s="1128"/>
      <c r="N12" s="1127"/>
      <c r="O12" s="1127"/>
      <c r="P12" s="1115"/>
      <c r="Q12" s="1112"/>
      <c r="R12" s="1105" t="str">
        <f>IF([2]國男團!$M$92=[2]國男團!$O$92,"",([2]國男團!$M$92))</f>
        <v/>
      </c>
      <c r="S12" s="1113"/>
      <c r="T12" s="1112"/>
      <c r="U12" s="1105" t="str">
        <f>IF([2]國男團!$M$93=[2]國男團!$O$93,"",([2]國男團!$M$93))</f>
        <v/>
      </c>
    </row>
    <row r="13" spans="1:21" ht="45.95" customHeight="1" thickBot="1">
      <c r="A13" s="1099" t="str">
        <f>IF([2]國男團!$M$91=[2]國男團!$O$91,"",([2]國男團!$O$91))</f>
        <v/>
      </c>
      <c r="B13" s="1121"/>
      <c r="C13" s="1113"/>
      <c r="D13" s="1099" t="str">
        <f>IF([2]國男團!$M$90=[2]國男團!$O$90,"",([2]國男團!$O$90))</f>
        <v/>
      </c>
      <c r="E13" s="1121"/>
      <c r="F13" s="1115"/>
      <c r="G13" s="1120"/>
      <c r="H13" s="1125"/>
      <c r="I13" s="1097">
        <v>5</v>
      </c>
      <c r="J13" s="1072" t="str">
        <f>IFERROR(VLOOKUP(I13,[3]國男團!$A$111:$E$130,4,0),"")</f>
        <v>臺中市</v>
      </c>
      <c r="K13" s="1072" t="str">
        <f>IFERROR(VLOOKUP(I13,[3]國男團!$A$111:$E$130,5,0),"")</f>
        <v>居仁國中</v>
      </c>
      <c r="L13" s="1127"/>
      <c r="M13" s="1127"/>
      <c r="N13" s="1127"/>
      <c r="O13" s="1127"/>
      <c r="P13" s="1115"/>
      <c r="Q13" s="1112"/>
      <c r="R13" s="1079" t="str">
        <f>IF([2]國男團!$M$92=[2]國男團!$O$92,"",([2]國男團!$O$92))</f>
        <v/>
      </c>
      <c r="S13" s="1113"/>
      <c r="T13" s="1112"/>
      <c r="U13" s="1079" t="str">
        <f>IF([2]國男團!$M$93=[2]國男團!$O$93,"",([2]國男團!$O$93))</f>
        <v/>
      </c>
    </row>
    <row r="14" spans="1:21" ht="45.95" customHeight="1" thickBot="1">
      <c r="B14" s="1121"/>
      <c r="C14" s="1113"/>
      <c r="D14" s="1122"/>
      <c r="E14" s="1121"/>
      <c r="F14" s="1115"/>
      <c r="G14" s="1126" t="str">
        <f>[2]國男團!$Z$84</f>
        <v/>
      </c>
      <c r="H14" s="1125"/>
      <c r="I14" s="1097"/>
      <c r="J14" s="1072"/>
      <c r="K14" s="1072"/>
      <c r="L14" s="1085" t="s">
        <v>522</v>
      </c>
      <c r="M14" s="1084" t="s">
        <v>486</v>
      </c>
      <c r="N14" s="1124" t="str">
        <f>IF([2]國男團!$M$84=[2]國男團!$O$84,"",([2]國男團!$M$84))</f>
        <v/>
      </c>
      <c r="O14" s="1123" t="str">
        <f>[2]國男團!$Y$84</f>
        <v/>
      </c>
      <c r="P14" s="1115"/>
      <c r="Q14" s="1112"/>
      <c r="R14" s="1114"/>
      <c r="S14" s="1113"/>
      <c r="T14" s="1112"/>
      <c r="U14" s="1077"/>
    </row>
    <row r="15" spans="1:21" ht="45.95" customHeight="1" thickBot="1">
      <c r="B15" s="1121"/>
      <c r="C15" s="1113"/>
      <c r="D15" s="1122"/>
      <c r="E15" s="1121"/>
      <c r="F15" s="1115"/>
      <c r="G15" s="1120"/>
      <c r="H15" s="1119"/>
      <c r="I15" s="1118">
        <v>6</v>
      </c>
      <c r="J15" s="1117" t="str">
        <f>IFERROR(VLOOKUP(I15,[3]國男團!$A$111:$E$130,4,0),"")</f>
        <v>高雄市</v>
      </c>
      <c r="K15" s="1117" t="str">
        <f>IFERROR(VLOOKUP(I15,[3]國男團!$A$111:$E$130,5,0),"")</f>
        <v>福誠高中</v>
      </c>
      <c r="L15" s="1081"/>
      <c r="M15" s="1080"/>
      <c r="N15" s="1116" t="str">
        <f>IF([2]國男團!$M$84=[2]國男團!$O$84,"",([2]國男團!$O$84))</f>
        <v/>
      </c>
      <c r="O15" s="1066"/>
      <c r="P15" s="1115"/>
      <c r="Q15" s="1112"/>
      <c r="R15" s="1114"/>
      <c r="S15" s="1113"/>
      <c r="T15" s="1112"/>
      <c r="U15" s="1077"/>
    </row>
    <row r="16" spans="1:21" ht="45.95" customHeight="1" thickBot="1">
      <c r="B16" s="1103"/>
      <c r="C16" s="1111"/>
      <c r="D16" s="1101"/>
      <c r="E16" s="1103"/>
      <c r="F16" s="1111"/>
      <c r="G16" s="1110" t="str">
        <f>IF([2]國男團!$M$87=[2]國男團!$O$87,"",([2]國男團!$M$87))</f>
        <v/>
      </c>
      <c r="H16" s="1109" t="s">
        <v>521</v>
      </c>
      <c r="I16" s="1097"/>
      <c r="J16" s="1096"/>
      <c r="K16" s="1096"/>
      <c r="L16" s="1108" t="s">
        <v>520</v>
      </c>
      <c r="M16" s="1107"/>
      <c r="N16" s="1106" t="s">
        <v>483</v>
      </c>
      <c r="O16" s="1105" t="str">
        <f>IF([2]國男團!$M$89=[2]國男團!$O$89,"",([2]國男團!$M$89))</f>
        <v/>
      </c>
      <c r="P16" s="1104"/>
      <c r="Q16" s="1101"/>
      <c r="R16" s="1103"/>
      <c r="S16" s="1102"/>
      <c r="T16" s="1101"/>
      <c r="U16" s="1077"/>
    </row>
    <row r="17" spans="1:21" ht="45.95" customHeight="1" thickBot="1">
      <c r="A17" s="1091" t="str">
        <f>[2]國男團!$Y$87</f>
        <v/>
      </c>
      <c r="B17" s="1092"/>
      <c r="C17" s="1100"/>
      <c r="D17" s="1091" t="str">
        <f>[2]國男團!$Z$87</f>
        <v/>
      </c>
      <c r="E17" s="1069"/>
      <c r="F17" s="1069"/>
      <c r="G17" s="1099" t="str">
        <f>IF([2]國男團!$M$87=[2]國男團!$O$87,"",([2]國男團!$O$87))</f>
        <v/>
      </c>
      <c r="H17" s="1098"/>
      <c r="I17" s="1097">
        <v>7</v>
      </c>
      <c r="J17" s="1096" t="str">
        <f>IFERROR(VLOOKUP(I17,[3]國男團!$A$111:$E$130,4,0),"")</f>
        <v>高雄市</v>
      </c>
      <c r="K17" s="1096" t="str">
        <f>IFERROR(VLOOKUP(I17,[3]國男團!$A$111:$E$130,5,0),"")</f>
        <v>五福國中</v>
      </c>
      <c r="L17" s="1095"/>
      <c r="M17" s="1095"/>
      <c r="N17" s="1094"/>
      <c r="O17" s="1079" t="str">
        <f>IF([2]國男團!$M$89=[2]國男團!$O$89,"",([2]國男團!$O$89))</f>
        <v/>
      </c>
      <c r="P17" s="1093"/>
      <c r="Q17" s="1092"/>
      <c r="R17" s="1091" t="str">
        <f>[2]國男團!$Z$89</f>
        <v/>
      </c>
      <c r="S17" s="1068"/>
      <c r="T17" s="1067"/>
      <c r="U17" s="1088" t="str">
        <f>[2]國男團!$Y$89</f>
        <v/>
      </c>
    </row>
    <row r="18" spans="1:21" ht="45.95" customHeight="1" thickBot="1">
      <c r="B18" s="1069"/>
      <c r="C18" s="1068"/>
      <c r="D18" s="1068"/>
      <c r="E18" s="1069"/>
      <c r="F18" s="1069"/>
      <c r="G18" s="1075"/>
      <c r="H18" s="1087"/>
      <c r="I18" s="1082"/>
      <c r="J18" s="1086"/>
      <c r="K18" s="1086"/>
      <c r="L18" s="1085" t="s">
        <v>519</v>
      </c>
      <c r="M18" s="1084" t="s">
        <v>481</v>
      </c>
      <c r="N18" s="1083" t="str">
        <f>IF([2]國男團!$M$85=[2]國男團!$O$85,"",([2]國男團!$M$85))</f>
        <v/>
      </c>
      <c r="O18" s="1066"/>
      <c r="P18" s="1070"/>
      <c r="Q18" s="1069"/>
      <c r="R18" s="1069"/>
      <c r="S18" s="1068"/>
      <c r="T18" s="1067"/>
      <c r="U18" s="1077"/>
    </row>
    <row r="19" spans="1:21" ht="45.95" customHeight="1" thickBot="1">
      <c r="B19" s="1069"/>
      <c r="C19" s="1068"/>
      <c r="D19" s="1068"/>
      <c r="E19" s="1069"/>
      <c r="F19" s="1069"/>
      <c r="G19" s="1078" t="str">
        <f>[2]國男團!$Z$85</f>
        <v/>
      </c>
      <c r="H19" s="1074"/>
      <c r="I19" s="1082">
        <v>8</v>
      </c>
      <c r="J19" s="1072" t="str">
        <f>VLOOKUP(I19,[3]國男團!$A$111:$E$130,4,0)</f>
        <v>臺南市</v>
      </c>
      <c r="K19" s="1072" t="str">
        <f>VLOOKUP(I19,[3]國男團!$A$111:$E$130,5,0)</f>
        <v>崑山高中</v>
      </c>
      <c r="L19" s="1081"/>
      <c r="M19" s="1080"/>
      <c r="N19" s="1079" t="str">
        <f>IF([2]國男團!$M$85=[2]國男團!$O$85,"",([2]國男團!$O$85))</f>
        <v/>
      </c>
      <c r="O19" s="1078" t="str">
        <f>[2]國男團!$Y$85</f>
        <v/>
      </c>
      <c r="P19" s="1070"/>
      <c r="Q19" s="1069"/>
      <c r="R19" s="1069"/>
      <c r="S19" s="1068"/>
      <c r="T19" s="1067"/>
      <c r="U19" s="1077"/>
    </row>
    <row r="20" spans="1:21" ht="45.95" customHeight="1">
      <c r="A20" s="1076"/>
      <c r="B20" s="1069"/>
      <c r="C20" s="1068"/>
      <c r="D20" s="1068"/>
      <c r="E20" s="1069"/>
      <c r="F20" s="1069"/>
      <c r="G20" s="1075"/>
      <c r="H20" s="1074"/>
      <c r="I20" s="1073"/>
      <c r="J20" s="1072"/>
      <c r="K20" s="1072"/>
      <c r="L20" s="1172"/>
      <c r="M20" s="1171"/>
      <c r="N20" s="1071"/>
      <c r="O20" s="1071"/>
      <c r="P20" s="1070"/>
      <c r="Q20" s="1069"/>
      <c r="R20" s="1069"/>
      <c r="S20" s="1068"/>
      <c r="T20" s="1067"/>
      <c r="U20" s="1066"/>
    </row>
    <row r="21" spans="1:21" ht="15.95" customHeight="1">
      <c r="J21" s="1065"/>
      <c r="K21" s="1065"/>
    </row>
  </sheetData>
  <mergeCells count="48">
    <mergeCell ref="I5:I6"/>
    <mergeCell ref="S10:S15"/>
    <mergeCell ref="B10:B15"/>
    <mergeCell ref="C10:C15"/>
    <mergeCell ref="E10:E15"/>
    <mergeCell ref="F10:F15"/>
    <mergeCell ref="N8:N9"/>
    <mergeCell ref="P10:P15"/>
    <mergeCell ref="J9:J10"/>
    <mergeCell ref="M10:M11"/>
    <mergeCell ref="A2:U3"/>
    <mergeCell ref="K5:K6"/>
    <mergeCell ref="K7:K8"/>
    <mergeCell ref="K9:K10"/>
    <mergeCell ref="K11:K12"/>
    <mergeCell ref="H8:H9"/>
    <mergeCell ref="T10:T15"/>
    <mergeCell ref="Q10:Q15"/>
    <mergeCell ref="I13:I14"/>
    <mergeCell ref="L14:L15"/>
    <mergeCell ref="M14:M15"/>
    <mergeCell ref="J5:J6"/>
    <mergeCell ref="L6:L7"/>
    <mergeCell ref="M6:M7"/>
    <mergeCell ref="I7:I8"/>
    <mergeCell ref="J7:J8"/>
    <mergeCell ref="L8:M9"/>
    <mergeCell ref="I9:I10"/>
    <mergeCell ref="I15:I16"/>
    <mergeCell ref="H16:H17"/>
    <mergeCell ref="N16:N17"/>
    <mergeCell ref="I17:I18"/>
    <mergeCell ref="J11:J12"/>
    <mergeCell ref="J13:J14"/>
    <mergeCell ref="L10:L11"/>
    <mergeCell ref="J15:J16"/>
    <mergeCell ref="K13:K14"/>
    <mergeCell ref="I11:I12"/>
    <mergeCell ref="I19:I20"/>
    <mergeCell ref="J19:J20"/>
    <mergeCell ref="L20:M20"/>
    <mergeCell ref="M18:M19"/>
    <mergeCell ref="K15:K16"/>
    <mergeCell ref="J17:J18"/>
    <mergeCell ref="L18:L19"/>
    <mergeCell ref="K17:K18"/>
    <mergeCell ref="K19:K20"/>
    <mergeCell ref="L16:M17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U21"/>
  <sheetViews>
    <sheetView zoomScaleNormal="75" workbookViewId="0">
      <selection activeCell="P23" sqref="P23"/>
    </sheetView>
  </sheetViews>
  <sheetFormatPr defaultRowHeight="15.95" customHeight="1"/>
  <cols>
    <col min="1" max="1" width="2.75" style="1057" customWidth="1"/>
    <col min="2" max="3" width="3.625" style="1057" customWidth="1"/>
    <col min="4" max="4" width="2.75" style="1057" customWidth="1"/>
    <col min="5" max="7" width="3.625" style="1057" customWidth="1"/>
    <col min="8" max="8" width="7.625" style="1057" customWidth="1"/>
    <col min="9" max="9" width="4.375" style="1064" customWidth="1"/>
    <col min="10" max="10" width="8.75" style="1063" customWidth="1"/>
    <col min="11" max="11" width="10.75" style="1063" customWidth="1"/>
    <col min="12" max="12" width="6.625" style="1062" customWidth="1"/>
    <col min="13" max="13" width="6.625" style="1061" customWidth="1"/>
    <col min="14" max="14" width="6.625" style="1060" customWidth="1"/>
    <col min="15" max="15" width="3.75" style="1060" customWidth="1"/>
    <col min="16" max="17" width="3.625" style="1060" customWidth="1"/>
    <col min="18" max="18" width="2.75" style="1060" customWidth="1"/>
    <col min="19" max="19" width="3.625" style="1060" customWidth="1"/>
    <col min="20" max="20" width="3.625" style="1059" customWidth="1"/>
    <col min="21" max="21" width="2.75" style="1058" customWidth="1"/>
    <col min="22" max="16384" width="9" style="1057"/>
  </cols>
  <sheetData>
    <row r="1" spans="1:21" ht="15.95" customHeight="1">
      <c r="B1" s="1168"/>
      <c r="C1" s="1168"/>
      <c r="D1" s="1168"/>
      <c r="E1" s="1076"/>
      <c r="F1" s="1076"/>
      <c r="G1" s="1076"/>
      <c r="H1" s="1076"/>
      <c r="I1" s="1170"/>
      <c r="L1" s="1168"/>
      <c r="M1" s="1169"/>
      <c r="N1" s="1169"/>
      <c r="O1" s="1169"/>
      <c r="P1" s="1169"/>
      <c r="Q1" s="1168"/>
      <c r="R1" s="1168"/>
      <c r="S1" s="1168"/>
      <c r="T1" s="1168"/>
      <c r="U1" s="1167"/>
    </row>
    <row r="2" spans="1:21" ht="15.95" customHeight="1">
      <c r="A2" s="1166" t="s">
        <v>554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</row>
    <row r="3" spans="1:21" ht="15.95" customHeight="1">
      <c r="A3" s="855"/>
      <c r="B3" s="855"/>
      <c r="C3" s="855"/>
      <c r="D3" s="855"/>
      <c r="E3" s="855"/>
      <c r="F3" s="855"/>
      <c r="G3" s="855"/>
      <c r="H3" s="855"/>
      <c r="I3" s="855"/>
      <c r="J3" s="855"/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</row>
    <row r="4" spans="1:21" ht="15.95" customHeight="1">
      <c r="B4" s="1162"/>
      <c r="C4" s="1162"/>
      <c r="D4" s="1162"/>
      <c r="E4" s="1162"/>
      <c r="F4" s="1162"/>
      <c r="G4" s="1162"/>
      <c r="H4" s="1162"/>
      <c r="I4" s="1164"/>
      <c r="J4" s="1163"/>
      <c r="K4" s="1163"/>
      <c r="L4" s="1162"/>
      <c r="M4" s="1162"/>
      <c r="N4" s="1162"/>
      <c r="O4" s="1162"/>
      <c r="P4" s="1162"/>
      <c r="Q4" s="1161"/>
      <c r="R4" s="1161"/>
      <c r="S4" s="1161"/>
      <c r="T4" s="1161"/>
      <c r="U4" s="1160"/>
    </row>
    <row r="5" spans="1:21" ht="45.95" customHeight="1" thickBot="1">
      <c r="B5" s="1153"/>
      <c r="C5" s="1153"/>
      <c r="D5" s="1153"/>
      <c r="E5" s="1071"/>
      <c r="F5" s="1071"/>
      <c r="G5" s="1071"/>
      <c r="H5" s="1071"/>
      <c r="I5" s="1097">
        <v>1</v>
      </c>
      <c r="J5" s="1072" t="str">
        <f>VLOOKUP(I5,[3]國女團!$A$111:$E$130,4,0)</f>
        <v>苗栗縣</v>
      </c>
      <c r="K5" s="1072" t="str">
        <f>VLOOKUP(I5,[3]國女團!$A$111:$E$130,5,0)</f>
        <v>維真國中</v>
      </c>
      <c r="L5" s="1151"/>
      <c r="M5" s="1071"/>
      <c r="N5" s="1071"/>
      <c r="O5" s="1071"/>
      <c r="P5" s="1071"/>
      <c r="Q5" s="1151"/>
      <c r="R5" s="1151"/>
      <c r="S5" s="1151"/>
      <c r="T5" s="1154"/>
      <c r="U5" s="1077"/>
    </row>
    <row r="6" spans="1:21" ht="45.95" customHeight="1" thickBot="1">
      <c r="B6" s="1153"/>
      <c r="C6" s="1153"/>
      <c r="D6" s="1153"/>
      <c r="E6" s="1071"/>
      <c r="F6" s="1071"/>
      <c r="G6" s="1126" t="str">
        <f>[2]國女團!$Z$82</f>
        <v/>
      </c>
      <c r="H6" s="1071"/>
      <c r="I6" s="1073"/>
      <c r="J6" s="1072"/>
      <c r="K6" s="1072"/>
      <c r="L6" s="1085" t="s">
        <v>553</v>
      </c>
      <c r="M6" s="1159" t="s">
        <v>552</v>
      </c>
      <c r="N6" s="1124" t="str">
        <f>IF([2]國女團!$M$82=[2]國女團!$O$82,"",([2]國女團!$M$82))</f>
        <v/>
      </c>
      <c r="O6" s="1123" t="str">
        <f>[2]國女團!$Y$82</f>
        <v/>
      </c>
      <c r="P6" s="1071"/>
      <c r="Q6" s="1151"/>
      <c r="R6" s="1151"/>
      <c r="S6" s="1151"/>
      <c r="T6" s="1154"/>
      <c r="U6" s="1077"/>
    </row>
    <row r="7" spans="1:21" ht="45.95" customHeight="1" thickBot="1">
      <c r="B7" s="1153"/>
      <c r="C7" s="1153"/>
      <c r="D7" s="1153"/>
      <c r="E7" s="1071"/>
      <c r="F7" s="1071"/>
      <c r="G7" s="1071"/>
      <c r="H7" s="1157"/>
      <c r="I7" s="1156">
        <v>2</v>
      </c>
      <c r="J7" s="1117" t="str">
        <f>IFERROR(VLOOKUP(I7,[3]國女團!$A$111:$E$130,4,0),"")</f>
        <v>高雄市</v>
      </c>
      <c r="K7" s="1117" t="str">
        <f>IFERROR(VLOOKUP(I7,[3]國女團!$A$111:$E$130,5,0),"")</f>
        <v>林園高中</v>
      </c>
      <c r="L7" s="1081"/>
      <c r="M7" s="1155"/>
      <c r="N7" s="1116" t="str">
        <f>IF([2]國女團!$M$82=[2]國女團!$O$82,"",([2]國女團!$O$82))</f>
        <v/>
      </c>
      <c r="O7" s="1066"/>
      <c r="P7" s="1071"/>
      <c r="Q7" s="1151"/>
      <c r="R7" s="1151"/>
      <c r="S7" s="1151"/>
      <c r="T7" s="1154"/>
      <c r="U7" s="1077"/>
    </row>
    <row r="8" spans="1:21" ht="45.95" customHeight="1" thickBot="1">
      <c r="A8" s="1148" t="str">
        <f>[2]國女團!$Y$86</f>
        <v/>
      </c>
      <c r="B8" s="1153"/>
      <c r="C8" s="1153"/>
      <c r="D8" s="1148" t="str">
        <f>[2]國女團!$Z$86</f>
        <v/>
      </c>
      <c r="E8" s="1071"/>
      <c r="F8" s="1071"/>
      <c r="G8" s="1110" t="str">
        <f>IF([2]國女團!$M$86=[2]國女團!$O$86,"",([2]國女團!$M$86))</f>
        <v/>
      </c>
      <c r="H8" s="1109" t="s">
        <v>551</v>
      </c>
      <c r="I8" s="1097"/>
      <c r="J8" s="1096"/>
      <c r="K8" s="1096"/>
      <c r="L8" s="1108" t="s">
        <v>550</v>
      </c>
      <c r="M8" s="1107"/>
      <c r="N8" s="1106" t="s">
        <v>549</v>
      </c>
      <c r="O8" s="1105" t="str">
        <f>IF([2]國女團!$M$88=[2]國女團!$O$88,"",([2]國女團!$M$88))</f>
        <v/>
      </c>
      <c r="P8" s="1152"/>
      <c r="Q8" s="1151"/>
      <c r="R8" s="1148" t="str">
        <f>[2]國女團!$Z$88</f>
        <v/>
      </c>
      <c r="S8" s="1151"/>
      <c r="T8" s="1154"/>
      <c r="U8" s="1148" t="str">
        <f>[2]國女團!$Y$88</f>
        <v/>
      </c>
    </row>
    <row r="9" spans="1:21" ht="45.95" customHeight="1" thickBot="1">
      <c r="B9" s="1145"/>
      <c r="C9" s="1147"/>
      <c r="D9" s="1146"/>
      <c r="E9" s="1145"/>
      <c r="F9" s="1144"/>
      <c r="G9" s="1099" t="str">
        <f>IF([2]國女團!$M$86=[2]國女團!$O$86,"",([2]國女團!$O$86))</f>
        <v/>
      </c>
      <c r="H9" s="1098"/>
      <c r="I9" s="1097">
        <v>3</v>
      </c>
      <c r="J9" s="1096" t="str">
        <f>IFERROR(VLOOKUP(I9,[3]國女團!$A$111:$E$130,4,0),"")</f>
        <v>臺中市</v>
      </c>
      <c r="K9" s="1096" t="str">
        <f>IFERROR(VLOOKUP(I9,[3]國女團!$A$111:$E$130,5,0),"")</f>
        <v>光復國中小</v>
      </c>
      <c r="L9" s="1095"/>
      <c r="M9" s="1095"/>
      <c r="N9" s="1094"/>
      <c r="O9" s="1079" t="str">
        <f>IF([2]國女團!$M$88=[2]國女團!$O$88,"",([2]國女團!$O$88))</f>
        <v/>
      </c>
      <c r="P9" s="1143"/>
      <c r="Q9" s="1142"/>
      <c r="R9" s="1141"/>
      <c r="S9" s="1140"/>
      <c r="T9" s="1139"/>
      <c r="U9" s="1078"/>
    </row>
    <row r="10" spans="1:21" ht="45.95" customHeight="1" thickBot="1">
      <c r="B10" s="1137" t="s">
        <v>548</v>
      </c>
      <c r="C10" s="1132" t="s">
        <v>547</v>
      </c>
      <c r="D10" s="1138"/>
      <c r="E10" s="1137" t="s">
        <v>546</v>
      </c>
      <c r="F10" s="1136" t="s">
        <v>545</v>
      </c>
      <c r="G10" s="1135"/>
      <c r="H10" s="1134"/>
      <c r="I10" s="1082"/>
      <c r="J10" s="1086"/>
      <c r="K10" s="1086"/>
      <c r="L10" s="1085" t="s">
        <v>544</v>
      </c>
      <c r="M10" s="1084" t="s">
        <v>543</v>
      </c>
      <c r="N10" s="1083" t="str">
        <f>IF([2]國女團!$M$83=[2]國女團!$O$83,"",([2]國女團!$M$83))</f>
        <v/>
      </c>
      <c r="O10" s="1066"/>
      <c r="P10" s="1132" t="s">
        <v>542</v>
      </c>
      <c r="Q10" s="1131" t="s">
        <v>541</v>
      </c>
      <c r="R10" s="1133"/>
      <c r="S10" s="1132" t="s">
        <v>540</v>
      </c>
      <c r="T10" s="1131" t="s">
        <v>539</v>
      </c>
      <c r="U10" s="1077"/>
    </row>
    <row r="11" spans="1:21" ht="45.95" customHeight="1" thickBot="1">
      <c r="B11" s="1121"/>
      <c r="C11" s="1113"/>
      <c r="D11" s="1122"/>
      <c r="E11" s="1121"/>
      <c r="F11" s="1115"/>
      <c r="G11" s="1130" t="str">
        <f>[2]國女團!$Z$83</f>
        <v/>
      </c>
      <c r="H11" s="1125"/>
      <c r="I11" s="1097">
        <v>4</v>
      </c>
      <c r="J11" s="1072" t="str">
        <f>VLOOKUP(I11,[3]國女團!$A$111:$E$130,4,0)</f>
        <v>臺北市</v>
      </c>
      <c r="K11" s="1072" t="str">
        <f>VLOOKUP(I11,[3]國女團!$A$111:$E$130,5,0)</f>
        <v>南門國中</v>
      </c>
      <c r="L11" s="1081"/>
      <c r="M11" s="1080"/>
      <c r="N11" s="1079" t="str">
        <f>IF([2]國女團!$M$83=[2]國女團!$O$83,"",([2]國女團!$O$83))</f>
        <v/>
      </c>
      <c r="O11" s="1078" t="str">
        <f>[2]國女團!$Y$83</f>
        <v/>
      </c>
      <c r="P11" s="1115"/>
      <c r="Q11" s="1112"/>
      <c r="R11" s="1114"/>
      <c r="S11" s="1113"/>
      <c r="T11" s="1112"/>
      <c r="U11" s="1077"/>
    </row>
    <row r="12" spans="1:21" ht="45.95" customHeight="1" thickBot="1">
      <c r="A12" s="1110" t="str">
        <f>IF([2]國女團!$M$91=[2]國女團!$O$91,"",([2]國女團!$M$91))</f>
        <v/>
      </c>
      <c r="B12" s="1121"/>
      <c r="C12" s="1113"/>
      <c r="D12" s="1110" t="str">
        <f>IF([2]國女團!$M$90=[2]國女團!$O$90,"",([2]國女團!$M$90))</f>
        <v/>
      </c>
      <c r="E12" s="1121"/>
      <c r="F12" s="1115"/>
      <c r="G12" s="1120"/>
      <c r="H12" s="1125"/>
      <c r="I12" s="1097"/>
      <c r="J12" s="1072"/>
      <c r="K12" s="1072"/>
      <c r="L12" s="1129"/>
      <c r="M12" s="1128"/>
      <c r="N12" s="1127"/>
      <c r="O12" s="1127"/>
      <c r="P12" s="1115"/>
      <c r="Q12" s="1112"/>
      <c r="R12" s="1105" t="str">
        <f>IF([2]國女團!$M$92=[2]國女團!$O$92,"",([2]國女團!$M$92))</f>
        <v/>
      </c>
      <c r="S12" s="1113"/>
      <c r="T12" s="1112"/>
      <c r="U12" s="1105" t="str">
        <f>IF([2]國女團!$M$93=[2]國女團!$O$93,"",([2]國女團!$M$93))</f>
        <v/>
      </c>
    </row>
    <row r="13" spans="1:21" ht="45.95" customHeight="1" thickBot="1">
      <c r="A13" s="1099" t="str">
        <f>IF([2]國女團!$M$91=[2]國女團!$O$91,"",([2]國女團!$O$91))</f>
        <v/>
      </c>
      <c r="B13" s="1121"/>
      <c r="C13" s="1113"/>
      <c r="D13" s="1099" t="str">
        <f>IF([2]國女團!$M$90=[2]國女團!$O$90,"",([2]國女團!$O$90))</f>
        <v/>
      </c>
      <c r="E13" s="1121"/>
      <c r="F13" s="1115"/>
      <c r="G13" s="1120"/>
      <c r="H13" s="1125"/>
      <c r="I13" s="1097">
        <v>5</v>
      </c>
      <c r="J13" s="1072" t="str">
        <f>VLOOKUP(I13,[3]國女團!$A$111:$E$130,4,0)</f>
        <v>新北市</v>
      </c>
      <c r="K13" s="1072" t="str">
        <f>VLOOKUP(I13,[3]國女團!$A$111:$E$130,5,0)</f>
        <v>永平高中</v>
      </c>
      <c r="L13" s="1127"/>
      <c r="M13" s="1127"/>
      <c r="N13" s="1127"/>
      <c r="O13" s="1127"/>
      <c r="P13" s="1115"/>
      <c r="Q13" s="1112"/>
      <c r="R13" s="1079" t="str">
        <f>IF([2]國女團!$M$92=[2]國女團!$O$92,"",([2]國女團!$O$92))</f>
        <v/>
      </c>
      <c r="S13" s="1113"/>
      <c r="T13" s="1112"/>
      <c r="U13" s="1079" t="str">
        <f>IF([2]國女團!$M$93=[2]國女團!$O$93,"",([2]國女團!$O$93))</f>
        <v/>
      </c>
    </row>
    <row r="14" spans="1:21" ht="45.95" customHeight="1" thickBot="1">
      <c r="B14" s="1121"/>
      <c r="C14" s="1113"/>
      <c r="D14" s="1122"/>
      <c r="E14" s="1121"/>
      <c r="F14" s="1115"/>
      <c r="G14" s="1126" t="str">
        <f>[2]國女團!$Z$84</f>
        <v/>
      </c>
      <c r="H14" s="1125"/>
      <c r="I14" s="1097"/>
      <c r="J14" s="1072"/>
      <c r="K14" s="1072"/>
      <c r="L14" s="1085" t="s">
        <v>538</v>
      </c>
      <c r="M14" s="1084" t="s">
        <v>537</v>
      </c>
      <c r="N14" s="1124" t="str">
        <f>IF([2]國女團!$M$84=[2]國女團!$O$84,"",([2]國女團!$M$84))</f>
        <v/>
      </c>
      <c r="O14" s="1123" t="str">
        <f>[2]國女團!$Y$84</f>
        <v/>
      </c>
      <c r="P14" s="1115"/>
      <c r="Q14" s="1112"/>
      <c r="R14" s="1114"/>
      <c r="S14" s="1113"/>
      <c r="T14" s="1112"/>
      <c r="U14" s="1077"/>
    </row>
    <row r="15" spans="1:21" ht="45.95" customHeight="1" thickBot="1">
      <c r="B15" s="1121"/>
      <c r="C15" s="1113"/>
      <c r="D15" s="1122"/>
      <c r="E15" s="1121"/>
      <c r="F15" s="1115"/>
      <c r="G15" s="1120"/>
      <c r="H15" s="1119"/>
      <c r="I15" s="1118">
        <v>6</v>
      </c>
      <c r="J15" s="1117" t="str">
        <f>IFERROR(VLOOKUP(I15,[3]國女團!$A$111:$E$130,4,0),"")</f>
        <v>臺北市</v>
      </c>
      <c r="K15" s="1117" t="str">
        <f>IFERROR(VLOOKUP(I15,[3]國女團!$A$111:$E$130,5,0),"")</f>
        <v>麗山國中</v>
      </c>
      <c r="L15" s="1081"/>
      <c r="M15" s="1080"/>
      <c r="N15" s="1116" t="str">
        <f>IF([2]國女團!$M$84=[2]國女團!$O$84,"",([2]國女團!$O$84))</f>
        <v/>
      </c>
      <c r="O15" s="1066"/>
      <c r="P15" s="1115"/>
      <c r="Q15" s="1112"/>
      <c r="R15" s="1114"/>
      <c r="S15" s="1113"/>
      <c r="T15" s="1112"/>
      <c r="U15" s="1077"/>
    </row>
    <row r="16" spans="1:21" ht="45.95" customHeight="1" thickBot="1">
      <c r="B16" s="1103"/>
      <c r="C16" s="1111"/>
      <c r="D16" s="1101"/>
      <c r="E16" s="1103"/>
      <c r="F16" s="1111"/>
      <c r="G16" s="1110" t="str">
        <f>IF([2]國女團!$M$87=[2]國女團!$O$87,"",([2]國女團!$M$87))</f>
        <v/>
      </c>
      <c r="H16" s="1109" t="s">
        <v>536</v>
      </c>
      <c r="I16" s="1097"/>
      <c r="J16" s="1096"/>
      <c r="K16" s="1096"/>
      <c r="L16" s="1108" t="s">
        <v>535</v>
      </c>
      <c r="M16" s="1107"/>
      <c r="N16" s="1106" t="s">
        <v>534</v>
      </c>
      <c r="O16" s="1105" t="str">
        <f>IF([2]國女團!$M$89=[2]國女團!$O$89,"",([2]國女團!$M$89))</f>
        <v/>
      </c>
      <c r="P16" s="1104"/>
      <c r="Q16" s="1101"/>
      <c r="R16" s="1103"/>
      <c r="S16" s="1102"/>
      <c r="T16" s="1101"/>
      <c r="U16" s="1077"/>
    </row>
    <row r="17" spans="1:21" ht="45.95" customHeight="1" thickBot="1">
      <c r="A17" s="1091" t="str">
        <f>[2]國女團!$Y$87</f>
        <v/>
      </c>
      <c r="B17" s="1092"/>
      <c r="C17" s="1100"/>
      <c r="D17" s="1091" t="str">
        <f>[2]國女團!$Z$87</f>
        <v/>
      </c>
      <c r="E17" s="1069"/>
      <c r="F17" s="1069"/>
      <c r="G17" s="1099" t="str">
        <f>IF([2]國女團!$M$87=[2]國女團!$O$87,"",([2]國女團!$O$87))</f>
        <v/>
      </c>
      <c r="H17" s="1098"/>
      <c r="I17" s="1097">
        <v>7</v>
      </c>
      <c r="J17" s="1096" t="str">
        <f>IFERROR(VLOOKUP(I17,[3]國女團!$A$111:$E$130,4,0),"")</f>
        <v>臺北市</v>
      </c>
      <c r="K17" s="1096" t="str">
        <f>IFERROR(VLOOKUP(I17,[3]國女團!$A$111:$E$130,5,0),"")</f>
        <v>天母國中</v>
      </c>
      <c r="L17" s="1095"/>
      <c r="M17" s="1095"/>
      <c r="N17" s="1094"/>
      <c r="O17" s="1079" t="str">
        <f>IF([2]國女團!$M$89=[2]國女團!$O$89,"",([2]國女團!$O$89))</f>
        <v/>
      </c>
      <c r="P17" s="1093"/>
      <c r="Q17" s="1092"/>
      <c r="R17" s="1091" t="str">
        <f>[2]國女團!$Z$89</f>
        <v/>
      </c>
      <c r="S17" s="1068"/>
      <c r="T17" s="1067"/>
      <c r="U17" s="1088" t="str">
        <f>[2]國女團!$Y$89</f>
        <v/>
      </c>
    </row>
    <row r="18" spans="1:21" ht="45.95" customHeight="1" thickBot="1">
      <c r="B18" s="1069"/>
      <c r="C18" s="1068"/>
      <c r="D18" s="1068"/>
      <c r="E18" s="1069"/>
      <c r="F18" s="1069"/>
      <c r="G18" s="1075"/>
      <c r="H18" s="1087"/>
      <c r="I18" s="1082"/>
      <c r="J18" s="1086"/>
      <c r="K18" s="1086"/>
      <c r="L18" s="1085" t="s">
        <v>533</v>
      </c>
      <c r="M18" s="1084" t="s">
        <v>532</v>
      </c>
      <c r="N18" s="1083" t="str">
        <f>IF([2]國女團!$M$85=[2]國女團!$O$85,"",([2]國女團!$M$85))</f>
        <v/>
      </c>
      <c r="O18" s="1066"/>
      <c r="P18" s="1070"/>
      <c r="Q18" s="1069"/>
      <c r="R18" s="1069"/>
      <c r="S18" s="1068"/>
      <c r="T18" s="1067"/>
      <c r="U18" s="1077"/>
    </row>
    <row r="19" spans="1:21" ht="45.95" customHeight="1" thickBot="1">
      <c r="B19" s="1069"/>
      <c r="C19" s="1068"/>
      <c r="D19" s="1068"/>
      <c r="E19" s="1069"/>
      <c r="F19" s="1069"/>
      <c r="G19" s="1078" t="str">
        <f>[2]國女團!$Z$85</f>
        <v/>
      </c>
      <c r="H19" s="1074"/>
      <c r="I19" s="1082">
        <v>8</v>
      </c>
      <c r="J19" s="1072" t="str">
        <f>VLOOKUP(I19,[3]國女團!$A$111:$E$130,4,0)</f>
        <v>新北市</v>
      </c>
      <c r="K19" s="1072" t="str">
        <f>VLOOKUP(I19,[3]國女團!$A$111:$E$130,5,0)</f>
        <v>淡江高中</v>
      </c>
      <c r="L19" s="1081"/>
      <c r="M19" s="1080"/>
      <c r="N19" s="1079" t="str">
        <f>IF([2]國女團!$M$85=[2]國女團!$O$85,"",([2]國女團!$O$85))</f>
        <v/>
      </c>
      <c r="O19" s="1078" t="str">
        <f>[2]國女團!$Y$85</f>
        <v/>
      </c>
      <c r="P19" s="1070"/>
      <c r="Q19" s="1069"/>
      <c r="R19" s="1069"/>
      <c r="S19" s="1068"/>
      <c r="T19" s="1067"/>
      <c r="U19" s="1077"/>
    </row>
    <row r="20" spans="1:21" ht="45.95" customHeight="1">
      <c r="A20" s="1076"/>
      <c r="B20" s="1069"/>
      <c r="C20" s="1068"/>
      <c r="D20" s="1068"/>
      <c r="E20" s="1069"/>
      <c r="F20" s="1069"/>
      <c r="G20" s="1075"/>
      <c r="H20" s="1074"/>
      <c r="I20" s="1073"/>
      <c r="J20" s="1072"/>
      <c r="K20" s="1072"/>
      <c r="L20" s="1172"/>
      <c r="M20" s="1171"/>
      <c r="N20" s="1071"/>
      <c r="O20" s="1071"/>
      <c r="P20" s="1070"/>
      <c r="Q20" s="1069"/>
      <c r="R20" s="1069"/>
      <c r="S20" s="1068"/>
      <c r="T20" s="1067"/>
      <c r="U20" s="1066"/>
    </row>
    <row r="21" spans="1:21" ht="15.95" customHeight="1">
      <c r="J21" s="1065"/>
      <c r="K21" s="1065"/>
    </row>
  </sheetData>
  <mergeCells count="48">
    <mergeCell ref="J5:J6"/>
    <mergeCell ref="L6:L7"/>
    <mergeCell ref="M6:M7"/>
    <mergeCell ref="I7:I8"/>
    <mergeCell ref="B10:B15"/>
    <mergeCell ref="T10:T15"/>
    <mergeCell ref="P10:P15"/>
    <mergeCell ref="C10:C15"/>
    <mergeCell ref="E10:E15"/>
    <mergeCell ref="F10:F15"/>
    <mergeCell ref="N8:N9"/>
    <mergeCell ref="J7:J8"/>
    <mergeCell ref="N16:N17"/>
    <mergeCell ref="J17:J18"/>
    <mergeCell ref="A2:U3"/>
    <mergeCell ref="K5:K6"/>
    <mergeCell ref="K7:K8"/>
    <mergeCell ref="K9:K10"/>
    <mergeCell ref="K11:K12"/>
    <mergeCell ref="I5:I6"/>
    <mergeCell ref="S10:S15"/>
    <mergeCell ref="Q10:Q15"/>
    <mergeCell ref="I19:I20"/>
    <mergeCell ref="J19:J20"/>
    <mergeCell ref="L18:L19"/>
    <mergeCell ref="M18:M19"/>
    <mergeCell ref="L20:M20"/>
    <mergeCell ref="K19:K20"/>
    <mergeCell ref="I15:I16"/>
    <mergeCell ref="I13:I14"/>
    <mergeCell ref="L14:L15"/>
    <mergeCell ref="J13:J14"/>
    <mergeCell ref="L8:M9"/>
    <mergeCell ref="L16:M17"/>
    <mergeCell ref="M14:M15"/>
    <mergeCell ref="K13:K14"/>
    <mergeCell ref="L10:L11"/>
    <mergeCell ref="M10:M11"/>
    <mergeCell ref="H16:H17"/>
    <mergeCell ref="K15:K16"/>
    <mergeCell ref="K17:K18"/>
    <mergeCell ref="H8:H9"/>
    <mergeCell ref="I17:I18"/>
    <mergeCell ref="J15:J16"/>
    <mergeCell ref="J11:J12"/>
    <mergeCell ref="J9:J10"/>
    <mergeCell ref="I9:I10"/>
    <mergeCell ref="I11:I12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8"/>
  </sheetPr>
  <dimension ref="A1:S36"/>
  <sheetViews>
    <sheetView topLeftCell="A13" zoomScaleNormal="75" workbookViewId="0">
      <selection activeCell="P14" sqref="P14:P27"/>
    </sheetView>
  </sheetViews>
  <sheetFormatPr defaultRowHeight="15.95" customHeight="1"/>
  <cols>
    <col min="1" max="1" width="3.125" style="1175" customWidth="1"/>
    <col min="2" max="5" width="3.625" style="1057" customWidth="1"/>
    <col min="6" max="6" width="7.625" style="1057" customWidth="1"/>
    <col min="7" max="7" width="3.625" style="1064" customWidth="1"/>
    <col min="8" max="8" width="14.625" style="1176" customWidth="1"/>
    <col min="9" max="10" width="6.625" style="1175" customWidth="1"/>
    <col min="11" max="11" width="6.625" style="1062" customWidth="1"/>
    <col min="12" max="12" width="5.25" style="1061" customWidth="1"/>
    <col min="13" max="14" width="6.625" style="1060" customWidth="1"/>
    <col min="15" max="15" width="3.625" style="1060" customWidth="1"/>
    <col min="16" max="16" width="3.75" style="1059" customWidth="1"/>
    <col min="17" max="17" width="3.625" style="1060" customWidth="1"/>
    <col min="18" max="18" width="3.75" style="1059" customWidth="1"/>
    <col min="19" max="19" width="3.125" style="1174" customWidth="1"/>
    <col min="20" max="16384" width="9" style="1057"/>
  </cols>
  <sheetData>
    <row r="1" spans="1:19" ht="15.95" customHeight="1">
      <c r="B1" s="1168"/>
      <c r="C1" s="1168"/>
      <c r="D1" s="1076"/>
      <c r="E1" s="1076"/>
      <c r="F1" s="1076"/>
      <c r="G1" s="1256"/>
      <c r="H1" s="1255"/>
      <c r="K1" s="1168"/>
      <c r="L1" s="1169"/>
      <c r="M1" s="1169"/>
      <c r="N1" s="1169"/>
      <c r="O1" s="1169"/>
      <c r="P1" s="1254"/>
      <c r="Q1" s="1168"/>
      <c r="R1" s="1168"/>
      <c r="S1" s="1177"/>
    </row>
    <row r="2" spans="1:19" ht="15.95" customHeight="1">
      <c r="B2" s="1166" t="s">
        <v>589</v>
      </c>
      <c r="C2" s="1166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  <c r="S2" s="1173"/>
    </row>
    <row r="3" spans="1:19" ht="15.95" customHeight="1"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  <c r="S3" s="1173"/>
    </row>
    <row r="4" spans="1:19" ht="15.95" customHeight="1">
      <c r="B4" s="1162"/>
      <c r="C4" s="1162"/>
      <c r="D4" s="1162"/>
      <c r="E4" s="1162"/>
      <c r="F4" s="1162"/>
      <c r="G4" s="1253"/>
      <c r="H4" s="1252"/>
      <c r="I4" s="1251"/>
      <c r="J4" s="1251"/>
      <c r="K4" s="1162"/>
      <c r="L4" s="1162"/>
      <c r="M4" s="1162"/>
      <c r="N4" s="1162"/>
      <c r="O4" s="1162"/>
      <c r="P4" s="1161"/>
      <c r="Q4" s="1161"/>
      <c r="R4" s="1161"/>
      <c r="S4" s="1250"/>
    </row>
    <row r="5" spans="1:19" ht="24" customHeight="1" thickBot="1">
      <c r="B5" s="1153"/>
      <c r="C5" s="1153"/>
      <c r="D5" s="1071"/>
      <c r="E5" s="1071"/>
      <c r="F5" s="1071"/>
      <c r="G5" s="1191">
        <v>1</v>
      </c>
      <c r="H5" s="1182" t="str">
        <f>VLOOKUP(G5,[3]高男雙!$A$61:$G$114,4,0)</f>
        <v>臺北市松山家商</v>
      </c>
      <c r="I5" s="1181" t="str">
        <f>VLOOKUP(G5,[3]高男雙!$A$61:$G$114,5,0)</f>
        <v>張嘉晉</v>
      </c>
      <c r="J5" s="1181" t="str">
        <f>VLOOKUP(G5,[3]高男雙!$A$61:$G$114,6,0)</f>
        <v>邱昱智</v>
      </c>
      <c r="K5" s="1151"/>
      <c r="L5" s="1071"/>
      <c r="M5" s="1071"/>
      <c r="N5" s="1071"/>
      <c r="O5" s="1071"/>
      <c r="P5" s="1247"/>
      <c r="Q5" s="1151"/>
      <c r="R5" s="1154"/>
      <c r="S5" s="1201"/>
    </row>
    <row r="6" spans="1:19" ht="24" customHeight="1" thickBot="1">
      <c r="B6" s="1153"/>
      <c r="C6" s="1153"/>
      <c r="D6" s="1071"/>
      <c r="E6" s="1071"/>
      <c r="F6" s="1071"/>
      <c r="G6" s="1183"/>
      <c r="H6" s="1182"/>
      <c r="I6" s="1181"/>
      <c r="J6" s="1180"/>
      <c r="K6" s="1085" t="s">
        <v>588</v>
      </c>
      <c r="L6" s="1249" t="s">
        <v>587</v>
      </c>
      <c r="M6" s="1185" t="str">
        <f>IF([2]高男雙!$M$82=[2]高男雙!$O$82,"",([2]高男雙!$M$82))</f>
        <v/>
      </c>
      <c r="N6" s="1189" t="str">
        <f>[2]高男雙!$Y$82</f>
        <v/>
      </c>
      <c r="O6" s="1071"/>
      <c r="P6" s="1247"/>
      <c r="Q6" s="1151"/>
      <c r="R6" s="1154"/>
      <c r="S6" s="1201"/>
    </row>
    <row r="7" spans="1:19" ht="24" customHeight="1" thickBot="1">
      <c r="B7" s="1153"/>
      <c r="C7" s="1153"/>
      <c r="D7" s="1071"/>
      <c r="E7" s="1071"/>
      <c r="F7" s="1071"/>
      <c r="G7" s="1186">
        <v>2</v>
      </c>
      <c r="H7" s="1182" t="str">
        <f>VLOOKUP(G7,[3]高男雙!$A$61:$G$114,4,0)</f>
        <v>新竹縣湖口高中</v>
      </c>
      <c r="I7" s="1181" t="str">
        <f>VLOOKUP(G7,[3]高男雙!$A$61:$G$114,5,0)</f>
        <v>王顗翔</v>
      </c>
      <c r="J7" s="1181" t="str">
        <f>VLOOKUP(G7,[3]高男雙!$A$61:$G$114,6,0)</f>
        <v>王志耿</v>
      </c>
      <c r="K7" s="1081"/>
      <c r="L7" s="1155"/>
      <c r="M7" s="1204" t="str">
        <f>IF([2]高男雙!$M$82=[2]高男雙!$O$82,"",([2]高男雙!$O$82))</f>
        <v/>
      </c>
      <c r="N7" s="1071"/>
      <c r="O7" s="1071"/>
      <c r="P7" s="1247"/>
      <c r="Q7" s="1151"/>
      <c r="R7" s="1154"/>
      <c r="S7" s="1201"/>
    </row>
    <row r="8" spans="1:19" ht="24" customHeight="1" thickBot="1">
      <c r="B8" s="1153"/>
      <c r="C8" s="1153"/>
      <c r="D8" s="1071"/>
      <c r="E8" s="1214" t="str">
        <f>[2]高男雙!$Z$90</f>
        <v/>
      </c>
      <c r="F8" s="1152"/>
      <c r="G8" s="1183"/>
      <c r="H8" s="1182"/>
      <c r="I8" s="1181"/>
      <c r="J8" s="1180"/>
      <c r="K8" s="1194" t="s">
        <v>586</v>
      </c>
      <c r="L8" s="1193"/>
      <c r="M8" s="1106" t="s">
        <v>585</v>
      </c>
      <c r="N8" s="1185" t="str">
        <f>IF([2]高男雙!$M$90=[2]高男雙!$O$90,"",([2]高男雙!$M$90))</f>
        <v/>
      </c>
      <c r="O8" s="1189" t="str">
        <f>[2]高男雙!$Y$90</f>
        <v/>
      </c>
      <c r="P8" s="1247"/>
      <c r="Q8" s="1151"/>
      <c r="R8" s="1154"/>
      <c r="S8" s="1201"/>
    </row>
    <row r="9" spans="1:19" ht="24" customHeight="1" thickBot="1">
      <c r="B9" s="1200"/>
      <c r="C9" s="1200"/>
      <c r="D9" s="1071"/>
      <c r="E9" s="1071"/>
      <c r="F9" s="1236" t="s">
        <v>584</v>
      </c>
      <c r="G9" s="1235">
        <v>3</v>
      </c>
      <c r="H9" s="1234" t="str">
        <f>VLOOKUP(G9,[3]高男雙!$A$61:$G$114,4,0)</f>
        <v>高雄市福誠高中</v>
      </c>
      <c r="I9" s="1233" t="str">
        <f>VLOOKUP(G9,[3]高男雙!$A$61:$G$114,5,0)</f>
        <v>林岳呈</v>
      </c>
      <c r="J9" s="1233" t="str">
        <f>VLOOKUP(G9,[3]高男雙!$A$61:$G$114,6,0)</f>
        <v>陳冠祥</v>
      </c>
      <c r="K9" s="1190"/>
      <c r="L9" s="1190"/>
      <c r="M9" s="1094"/>
      <c r="N9" s="1204" t="str">
        <f>IF([2]高男雙!$M$90=[2]高男雙!$O$90,"",([2]高男雙!$O$90))</f>
        <v/>
      </c>
      <c r="O9" s="1187"/>
      <c r="P9" s="1247"/>
      <c r="Q9" s="1151"/>
      <c r="R9" s="1154"/>
      <c r="S9" s="1201"/>
    </row>
    <row r="10" spans="1:19" ht="24" customHeight="1" thickBot="1">
      <c r="B10" s="1200"/>
      <c r="C10" s="1200"/>
      <c r="D10" s="1071"/>
      <c r="E10" s="1071"/>
      <c r="F10" s="1207"/>
      <c r="G10" s="1191"/>
      <c r="H10" s="1206"/>
      <c r="I10" s="1205"/>
      <c r="J10" s="1209"/>
      <c r="K10" s="1085" t="s">
        <v>583</v>
      </c>
      <c r="L10" s="1084" t="s">
        <v>582</v>
      </c>
      <c r="M10" s="1188" t="str">
        <f>IF([2]高男雙!$M$83=[2]高男雙!$O$83,"",([2]高男雙!$M$83))</f>
        <v/>
      </c>
      <c r="N10" s="1232"/>
      <c r="O10" s="1187"/>
      <c r="P10" s="1247"/>
      <c r="Q10" s="1151"/>
      <c r="R10" s="1154"/>
      <c r="S10" s="1201"/>
    </row>
    <row r="11" spans="1:19" ht="24" customHeight="1" thickBot="1">
      <c r="B11" s="1200"/>
      <c r="C11" s="1200"/>
      <c r="D11" s="1151"/>
      <c r="E11" s="1151"/>
      <c r="F11" s="1207"/>
      <c r="G11" s="1191">
        <v>4</v>
      </c>
      <c r="H11" s="1206" t="str">
        <f>VLOOKUP(G11,[3]高男雙!$A$61:$G$114,4,0)</f>
        <v>新竹市香山高中</v>
      </c>
      <c r="I11" s="1205" t="str">
        <f>VLOOKUP(G11,[3]高男雙!$A$61:$G$114,5,0)</f>
        <v>賴俊穎</v>
      </c>
      <c r="J11" s="1205" t="str">
        <f>VLOOKUP(G11,[3]高男雙!$A$61:$G$114,6,0)</f>
        <v>謝雨濃</v>
      </c>
      <c r="K11" s="1081"/>
      <c r="L11" s="1080"/>
      <c r="M11" s="1185" t="str">
        <f>IF([2]高男雙!$M$83=[2]高男雙!$O$83,"",([2]高男雙!$O$83))</f>
        <v/>
      </c>
      <c r="N11" s="1228" t="str">
        <f>[2]高男雙!$Y$83</f>
        <v/>
      </c>
      <c r="O11" s="1248"/>
      <c r="P11" s="1247"/>
      <c r="Q11" s="1151"/>
      <c r="R11" s="1154"/>
      <c r="S11" s="1201"/>
    </row>
    <row r="12" spans="1:19" ht="24" customHeight="1" thickBot="1">
      <c r="A12" s="1216" t="str">
        <f>[2]高男雙!$Y$94</f>
        <v/>
      </c>
      <c r="B12" s="1215"/>
      <c r="C12" s="1192" t="str">
        <f>[2]高男雙!$Z$94</f>
        <v/>
      </c>
      <c r="D12" s="1214"/>
      <c r="E12" s="1221" t="str">
        <f>IF([2]高男雙!$M$94=[2]高男雙!$O$94,"",([2]高男雙!$M$94))</f>
        <v/>
      </c>
      <c r="F12" s="1207"/>
      <c r="G12" s="1191"/>
      <c r="H12" s="1206"/>
      <c r="I12" s="1205"/>
      <c r="J12" s="1209"/>
      <c r="K12" s="1129"/>
      <c r="L12" s="1128"/>
      <c r="M12" s="1220" t="s">
        <v>581</v>
      </c>
      <c r="N12" s="1106" t="s">
        <v>580</v>
      </c>
      <c r="O12" s="1218" t="str">
        <f>IF([2]高男雙!$M$96=[2]高男雙!$O$96,"",([2]高男雙!$M$96))</f>
        <v/>
      </c>
      <c r="P12" s="1211"/>
      <c r="Q12" s="1189" t="str">
        <f>[2]高男雙!$Z$96</f>
        <v/>
      </c>
      <c r="R12" s="1154"/>
      <c r="S12" s="1210" t="str">
        <f>[2]高男雙!$Y$96</f>
        <v/>
      </c>
    </row>
    <row r="13" spans="1:19" ht="24" customHeight="1" thickBot="1">
      <c r="B13" s="1246"/>
      <c r="C13" s="1213" t="str">
        <f>IF([2]高男雙!$M$97=[2]高男雙!$O$97,"",([2]高男雙!$M$97))</f>
        <v/>
      </c>
      <c r="D13" s="1245"/>
      <c r="E13" s="1213" t="str">
        <f>IF([2]高男雙!$M$94=[2]高男雙!$O$94,"",([2]高男雙!$O$94))</f>
        <v/>
      </c>
      <c r="F13" s="1207"/>
      <c r="G13" s="1191">
        <v>5</v>
      </c>
      <c r="H13" s="1206" t="str">
        <f>VLOOKUP(G13,[3]高男雙!$A$61:$G$114,4,0)</f>
        <v>高雄市福誠高中</v>
      </c>
      <c r="I13" s="1205" t="str">
        <f>VLOOKUP(G13,[3]高男雙!$A$61:$G$114,5,0)</f>
        <v>許凱翔</v>
      </c>
      <c r="J13" s="1205" t="str">
        <f>VLOOKUP(G13,[3]高男雙!$A$61:$G$114,6,0)</f>
        <v>李杰恩</v>
      </c>
      <c r="K13" s="1127"/>
      <c r="L13" s="1127"/>
      <c r="M13" s="1212"/>
      <c r="N13" s="1094"/>
      <c r="O13" s="1185" t="str">
        <f>IF([2]高男雙!$M$96=[2]高男雙!$O$96,"",([2]高男雙!$O$96))</f>
        <v/>
      </c>
      <c r="P13" s="1244"/>
      <c r="Q13" s="1243" t="str">
        <f>IF([2]高男雙!$M$100=[2]高男雙!$O$100,"",([2]高男雙!$M$100))</f>
        <v/>
      </c>
      <c r="R13" s="1242" t="s">
        <v>579</v>
      </c>
      <c r="S13" s="1201"/>
    </row>
    <row r="14" spans="1:19" ht="24" customHeight="1" thickBot="1">
      <c r="B14" s="1241" t="s">
        <v>578</v>
      </c>
      <c r="C14" s="1231" t="s">
        <v>577</v>
      </c>
      <c r="D14" s="1241" t="s">
        <v>576</v>
      </c>
      <c r="E14" s="1136" t="s">
        <v>574</v>
      </c>
      <c r="F14" s="1207"/>
      <c r="G14" s="1191"/>
      <c r="H14" s="1206"/>
      <c r="I14" s="1205"/>
      <c r="J14" s="1209"/>
      <c r="K14" s="1085" t="s">
        <v>573</v>
      </c>
      <c r="L14" s="1084" t="s">
        <v>572</v>
      </c>
      <c r="M14" s="1185" t="str">
        <f>IF([2]高男雙!$M$84=[2]高男雙!$O$84,"",([2]高男雙!$M$84))</f>
        <v/>
      </c>
      <c r="N14" s="1240" t="str">
        <f>[2]高男雙!$Y$84</f>
        <v/>
      </c>
      <c r="O14" s="1227" t="s">
        <v>571</v>
      </c>
      <c r="P14" s="1239" t="s">
        <v>570</v>
      </c>
      <c r="Q14" s="1225" t="s">
        <v>569</v>
      </c>
      <c r="R14" s="1224"/>
      <c r="S14" s="1201"/>
    </row>
    <row r="15" spans="1:19" ht="24" customHeight="1" thickBot="1">
      <c r="B15" s="1230"/>
      <c r="C15" s="1231"/>
      <c r="D15" s="1230"/>
      <c r="E15" s="1229"/>
      <c r="F15" s="1207"/>
      <c r="G15" s="1191">
        <v>6</v>
      </c>
      <c r="H15" s="1206" t="str">
        <f>VLOOKUP(G15,[3]高男雙!$A$61:$G$114,4,0)</f>
        <v>新北市海山高中</v>
      </c>
      <c r="I15" s="1205" t="str">
        <f>VLOOKUP(G15,[3]高男雙!$A$61:$G$114,5,0)</f>
        <v>陳識宇</v>
      </c>
      <c r="J15" s="1205" t="str">
        <f>VLOOKUP(G15,[3]高男雙!$A$61:$G$114,6,0)</f>
        <v>宋敏弘</v>
      </c>
      <c r="K15" s="1081"/>
      <c r="L15" s="1080"/>
      <c r="M15" s="1204" t="str">
        <f>IF([2]高男雙!$M$84=[2]高男雙!$O$84,"",([2]高男雙!$O$84))</f>
        <v/>
      </c>
      <c r="N15" s="1203"/>
      <c r="O15" s="1227"/>
      <c r="P15" s="1226"/>
      <c r="Q15" s="1225"/>
      <c r="R15" s="1224"/>
      <c r="S15" s="1201"/>
    </row>
    <row r="16" spans="1:19" ht="24" customHeight="1" thickBot="1">
      <c r="B16" s="1230"/>
      <c r="C16" s="1231"/>
      <c r="D16" s="1230"/>
      <c r="E16" s="1229"/>
      <c r="F16" s="1199"/>
      <c r="G16" s="1198"/>
      <c r="H16" s="1197"/>
      <c r="I16" s="1196"/>
      <c r="J16" s="1195"/>
      <c r="K16" s="1194" t="s">
        <v>568</v>
      </c>
      <c r="L16" s="1193"/>
      <c r="M16" s="1106" t="s">
        <v>567</v>
      </c>
      <c r="N16" s="1188" t="str">
        <f>IF([2]高男雙!$M$91=[2]高男雙!$O$91,"",([2]高男雙!$M$91))</f>
        <v/>
      </c>
      <c r="O16" s="1227"/>
      <c r="P16" s="1226"/>
      <c r="Q16" s="1225"/>
      <c r="R16" s="1224"/>
      <c r="S16" s="1201"/>
    </row>
    <row r="17" spans="1:19" ht="24" customHeight="1" thickBot="1">
      <c r="B17" s="1230"/>
      <c r="C17" s="1231"/>
      <c r="D17" s="1230"/>
      <c r="E17" s="1229"/>
      <c r="F17" s="1189" t="str">
        <f>[2]高男雙!$Z$91</f>
        <v/>
      </c>
      <c r="G17" s="1191">
        <v>7</v>
      </c>
      <c r="H17" s="1182" t="str">
        <f>VLOOKUP(G17,[3]高男雙!$A$61:$G$114,4,0)</f>
        <v>桃園縣壽山高中</v>
      </c>
      <c r="I17" s="1181" t="str">
        <f>VLOOKUP(G17,[3]高男雙!$A$61:$G$114,5,0)</f>
        <v>葉柏霆</v>
      </c>
      <c r="J17" s="1181" t="str">
        <f>VLOOKUP(G17,[3]高男雙!$A$61:$G$114,6,0)</f>
        <v>呂浩維</v>
      </c>
      <c r="K17" s="1190"/>
      <c r="L17" s="1190"/>
      <c r="M17" s="1094"/>
      <c r="N17" s="1185" t="str">
        <f>IF([2]高男雙!$M$91=[2]高男雙!$O$91,"",([2]高男雙!$O$91))</f>
        <v/>
      </c>
      <c r="O17" s="1227"/>
      <c r="P17" s="1226"/>
      <c r="Q17" s="1225"/>
      <c r="R17" s="1224"/>
      <c r="S17" s="1201"/>
    </row>
    <row r="18" spans="1:19" ht="24" customHeight="1" thickBot="1">
      <c r="B18" s="1230"/>
      <c r="C18" s="1231"/>
      <c r="D18" s="1230"/>
      <c r="E18" s="1229"/>
      <c r="F18" s="1074"/>
      <c r="G18" s="1183"/>
      <c r="H18" s="1182"/>
      <c r="I18" s="1181"/>
      <c r="J18" s="1180"/>
      <c r="K18" s="1085" t="s">
        <v>566</v>
      </c>
      <c r="L18" s="1084" t="s">
        <v>565</v>
      </c>
      <c r="M18" s="1188" t="str">
        <f>IF([2]高男雙!$M$85=[2]高男雙!$O$85,"",([2]高男雙!$M$85))</f>
        <v/>
      </c>
      <c r="N18" s="1187"/>
      <c r="O18" s="1227"/>
      <c r="P18" s="1226"/>
      <c r="Q18" s="1225"/>
      <c r="R18" s="1224"/>
      <c r="S18" s="1201"/>
    </row>
    <row r="19" spans="1:19" ht="24" customHeight="1" thickBot="1">
      <c r="B19" s="1230"/>
      <c r="C19" s="1231"/>
      <c r="D19" s="1230"/>
      <c r="E19" s="1229"/>
      <c r="F19" s="1074"/>
      <c r="G19" s="1186">
        <v>8</v>
      </c>
      <c r="H19" s="1182" t="str">
        <f>VLOOKUP(G19,[3]高男雙!$A$61:$G$114,4,0)</f>
        <v>臺南市臺南一中</v>
      </c>
      <c r="I19" s="1181" t="str">
        <f>VLOOKUP(G19,[3]高男雙!$A$61:$G$114,5,0)</f>
        <v>陳玉山</v>
      </c>
      <c r="J19" s="1181" t="str">
        <f>VLOOKUP(G19,[3]高男雙!$A$61:$G$114,6,0)</f>
        <v>江涪瀚</v>
      </c>
      <c r="K19" s="1081"/>
      <c r="L19" s="1080"/>
      <c r="M19" s="1185" t="str">
        <f>IF([2]高男雙!$M$85=[2]高男雙!$O$85,"",([2]高男雙!$O$85))</f>
        <v/>
      </c>
      <c r="N19" s="1184" t="str">
        <f>[2]高男雙!$Y$85</f>
        <v/>
      </c>
      <c r="O19" s="1227"/>
      <c r="P19" s="1226"/>
      <c r="Q19" s="1225"/>
      <c r="R19" s="1224"/>
      <c r="S19" s="1201"/>
    </row>
    <row r="20" spans="1:19" ht="24" customHeight="1" thickBot="1">
      <c r="A20" s="1221" t="str">
        <f>IF([2]高男雙!$M$99=[2]高男雙!$O$99,"",([2]高男雙!$M$99))</f>
        <v/>
      </c>
      <c r="B20" s="1230"/>
      <c r="C20" s="1231"/>
      <c r="D20" s="1230"/>
      <c r="E20" s="1229"/>
      <c r="F20" s="1074"/>
      <c r="G20" s="1183"/>
      <c r="H20" s="1182"/>
      <c r="I20" s="1181"/>
      <c r="J20" s="1180"/>
      <c r="K20" s="1172"/>
      <c r="L20" s="1171"/>
      <c r="M20" s="1071"/>
      <c r="N20" s="1071"/>
      <c r="O20" s="1227"/>
      <c r="P20" s="1226"/>
      <c r="Q20" s="1225"/>
      <c r="R20" s="1224"/>
      <c r="S20" s="1218" t="str">
        <f>IF([2]高男雙!$M$101=[2]高男雙!$O$101,"",([2]高男雙!$M$101))</f>
        <v/>
      </c>
    </row>
    <row r="21" spans="1:19" ht="24" customHeight="1" thickBot="1">
      <c r="A21" s="1213" t="str">
        <f>IF([2]高男雙!$M$99=[2]高男雙!$O$99,"",([2]高男雙!$O$99))</f>
        <v/>
      </c>
      <c r="B21" s="1230"/>
      <c r="C21" s="1231"/>
      <c r="D21" s="1230"/>
      <c r="E21" s="1229"/>
      <c r="F21" s="1074"/>
      <c r="G21" s="1191">
        <v>9</v>
      </c>
      <c r="H21" s="1182" t="str">
        <f>VLOOKUP(G21,[3]高男雙!$A$61:$G$114,4,0)</f>
        <v>臺北市松山家商</v>
      </c>
      <c r="I21" s="1181" t="str">
        <f>VLOOKUP(G21,[3]高男雙!$A$61:$G$114,5,0)</f>
        <v>徐民翰</v>
      </c>
      <c r="J21" s="1181" t="str">
        <f>VLOOKUP(G21,[3]高男雙!$A$61:$G$114,6,0)</f>
        <v>鄭富元</v>
      </c>
      <c r="K21" s="1238"/>
      <c r="L21" s="1237"/>
      <c r="M21" s="1071"/>
      <c r="N21" s="1071"/>
      <c r="O21" s="1227"/>
      <c r="P21" s="1226"/>
      <c r="Q21" s="1225"/>
      <c r="R21" s="1224"/>
      <c r="S21" s="1185" t="str">
        <f>IF([2]高男雙!$M$101=[2]高男雙!$O$101,"",([2]高男雙!$O$101))</f>
        <v/>
      </c>
    </row>
    <row r="22" spans="1:19" ht="24" customHeight="1" thickBot="1">
      <c r="B22" s="1230"/>
      <c r="C22" s="1231"/>
      <c r="D22" s="1230"/>
      <c r="E22" s="1229"/>
      <c r="F22" s="1074"/>
      <c r="G22" s="1183"/>
      <c r="H22" s="1182"/>
      <c r="I22" s="1181"/>
      <c r="J22" s="1180"/>
      <c r="K22" s="1085" t="s">
        <v>564</v>
      </c>
      <c r="L22" s="1084" t="s">
        <v>563</v>
      </c>
      <c r="M22" s="1185" t="str">
        <f>IF([2]高男雙!$M$86=[2]高男雙!$O$86,"",([2]高男雙!$M$86))</f>
        <v/>
      </c>
      <c r="N22" s="1189" t="str">
        <f>[2]高男雙!$Y$86</f>
        <v/>
      </c>
      <c r="O22" s="1227"/>
      <c r="P22" s="1226"/>
      <c r="Q22" s="1225"/>
      <c r="R22" s="1224"/>
      <c r="S22" s="1201"/>
    </row>
    <row r="23" spans="1:19" ht="24" customHeight="1" thickBot="1">
      <c r="B23" s="1230"/>
      <c r="C23" s="1231"/>
      <c r="D23" s="1230"/>
      <c r="E23" s="1229"/>
      <c r="F23" s="1074"/>
      <c r="G23" s="1186">
        <v>10</v>
      </c>
      <c r="H23" s="1182" t="str">
        <f>VLOOKUP(G23,[3]高男雙!$A$61:$G$114,4,0)</f>
        <v>臺中市東山高中</v>
      </c>
      <c r="I23" s="1181" t="str">
        <f>VLOOKUP(G23,[3]高男雙!$A$61:$G$114,5,0)</f>
        <v>許學泓</v>
      </c>
      <c r="J23" s="1181" t="str">
        <f>VLOOKUP(G23,[3]高男雙!$A$61:$G$114,6,0)</f>
        <v>許學洲</v>
      </c>
      <c r="K23" s="1081"/>
      <c r="L23" s="1080"/>
      <c r="M23" s="1204" t="str">
        <f>IF([2]高男雙!$M$86=[2]高男雙!$O$86,"",([2]高男雙!$O$86))</f>
        <v/>
      </c>
      <c r="N23" s="1071"/>
      <c r="O23" s="1227"/>
      <c r="P23" s="1226"/>
      <c r="Q23" s="1225"/>
      <c r="R23" s="1224"/>
      <c r="S23" s="1201"/>
    </row>
    <row r="24" spans="1:19" ht="24" customHeight="1" thickBot="1">
      <c r="B24" s="1230"/>
      <c r="C24" s="1231"/>
      <c r="D24" s="1230"/>
      <c r="E24" s="1229"/>
      <c r="F24" s="1189" t="str">
        <f>[2]高男雙!$Z$92</f>
        <v/>
      </c>
      <c r="G24" s="1183"/>
      <c r="H24" s="1182"/>
      <c r="I24" s="1181"/>
      <c r="J24" s="1180"/>
      <c r="K24" s="1194" t="s">
        <v>562</v>
      </c>
      <c r="L24" s="1193"/>
      <c r="M24" s="1106" t="s">
        <v>561</v>
      </c>
      <c r="N24" s="1185" t="str">
        <f>IF([2]高男雙!$M$92=[2]高男雙!$O$92,"",([2]高男雙!$M$92))</f>
        <v/>
      </c>
      <c r="O24" s="1227"/>
      <c r="P24" s="1226"/>
      <c r="Q24" s="1225"/>
      <c r="R24" s="1224"/>
      <c r="S24" s="1201"/>
    </row>
    <row r="25" spans="1:19" ht="24" customHeight="1" thickBot="1">
      <c r="B25" s="1230"/>
      <c r="C25" s="1231"/>
      <c r="D25" s="1230"/>
      <c r="E25" s="1229"/>
      <c r="F25" s="1236" t="s">
        <v>560</v>
      </c>
      <c r="G25" s="1235">
        <v>11</v>
      </c>
      <c r="H25" s="1234" t="str">
        <f>VLOOKUP(G25,[3]高男雙!$A$61:$G$114,4,0)</f>
        <v>臺中市青年高中</v>
      </c>
      <c r="I25" s="1233" t="str">
        <f>VLOOKUP(G25,[3]高男雙!$A$61:$G$114,5,0)</f>
        <v>莊東憲</v>
      </c>
      <c r="J25" s="1233" t="str">
        <f>VLOOKUP(G25,[3]高男雙!$A$61:$G$114,6,0)</f>
        <v>朱芫霆</v>
      </c>
      <c r="K25" s="1190"/>
      <c r="L25" s="1190"/>
      <c r="M25" s="1094"/>
      <c r="N25" s="1204" t="str">
        <f>IF([2]高男雙!$M$92=[2]高男雙!$O$92,"",([2]高男雙!$O$92))</f>
        <v/>
      </c>
      <c r="O25" s="1227"/>
      <c r="P25" s="1226"/>
      <c r="Q25" s="1225"/>
      <c r="R25" s="1224"/>
      <c r="S25" s="1201"/>
    </row>
    <row r="26" spans="1:19" ht="24" customHeight="1" thickBot="1">
      <c r="B26" s="1230"/>
      <c r="C26" s="1231"/>
      <c r="D26" s="1230"/>
      <c r="E26" s="1229"/>
      <c r="F26" s="1207"/>
      <c r="G26" s="1191"/>
      <c r="H26" s="1206"/>
      <c r="I26" s="1205"/>
      <c r="J26" s="1209"/>
      <c r="K26" s="1085" t="s">
        <v>559</v>
      </c>
      <c r="L26" s="1084" t="s">
        <v>110</v>
      </c>
      <c r="M26" s="1188" t="str">
        <f>IF([2]高男雙!$M$87=[2]高男雙!$O$87,"",([2]高男雙!$M$87))</f>
        <v/>
      </c>
      <c r="N26" s="1232"/>
      <c r="O26" s="1227"/>
      <c r="P26" s="1226"/>
      <c r="Q26" s="1225"/>
      <c r="R26" s="1224"/>
      <c r="S26" s="1201"/>
    </row>
    <row r="27" spans="1:19" ht="24" customHeight="1" thickBot="1">
      <c r="B27" s="1230"/>
      <c r="C27" s="1231"/>
      <c r="D27" s="1230"/>
      <c r="E27" s="1229"/>
      <c r="F27" s="1207"/>
      <c r="G27" s="1191">
        <v>12</v>
      </c>
      <c r="H27" s="1206" t="str">
        <f>VLOOKUP(G27,[3]高男雙!$A$61:$G$114,4,0)</f>
        <v>桃園縣壽山高中</v>
      </c>
      <c r="I27" s="1205" t="str">
        <f>VLOOKUP(G27,[3]高男雙!$A$61:$G$114,5,0)</f>
        <v>李彥儒</v>
      </c>
      <c r="J27" s="1205" t="str">
        <f>VLOOKUP(G27,[3]高男雙!$A$61:$G$114,6,0)</f>
        <v>廖峰毅</v>
      </c>
      <c r="K27" s="1081"/>
      <c r="L27" s="1080"/>
      <c r="M27" s="1185" t="str">
        <f>IF([2]高男雙!$M$87=[2]高男雙!$O$87,"",([2]高男雙!$O$87))</f>
        <v/>
      </c>
      <c r="N27" s="1228" t="str">
        <f>[2]高男雙!$Y$87</f>
        <v/>
      </c>
      <c r="O27" s="1227"/>
      <c r="P27" s="1226"/>
      <c r="Q27" s="1225"/>
      <c r="R27" s="1224"/>
      <c r="S27" s="1201"/>
    </row>
    <row r="28" spans="1:19" ht="24" customHeight="1" thickBot="1">
      <c r="B28" s="1223"/>
      <c r="C28" s="1221" t="str">
        <f>IF([2]高男雙!$M$97=[2]高男雙!$O$97,"",([2]高男雙!$O$97))</f>
        <v/>
      </c>
      <c r="D28" s="1222"/>
      <c r="E28" s="1221" t="str">
        <f>IF([2]高男雙!$M$95=[2]高男雙!$O$95,"",([2]高男雙!$M$95))</f>
        <v/>
      </c>
      <c r="F28" s="1207"/>
      <c r="G28" s="1191"/>
      <c r="H28" s="1206"/>
      <c r="I28" s="1205"/>
      <c r="J28" s="1209"/>
      <c r="K28" s="1129"/>
      <c r="L28" s="1128"/>
      <c r="M28" s="1220" t="s">
        <v>558</v>
      </c>
      <c r="N28" s="1106" t="s">
        <v>124</v>
      </c>
      <c r="O28" s="1218" t="str">
        <f>IF([2]高男雙!$M$97=[2]高男雙!$O$97,"",([2]高男雙!$M$97))</f>
        <v/>
      </c>
      <c r="P28" s="1219"/>
      <c r="Q28" s="1218" t="str">
        <f>IF([2]高男雙!$M$100=[2]高男雙!$O$100,"",([2]高男雙!$O$100))</f>
        <v/>
      </c>
      <c r="R28" s="1217"/>
      <c r="S28" s="1201"/>
    </row>
    <row r="29" spans="1:19" ht="24" customHeight="1" thickBot="1">
      <c r="A29" s="1216" t="str">
        <f>[2]高男雙!$Y$95</f>
        <v/>
      </c>
      <c r="B29" s="1215"/>
      <c r="C29" s="1192" t="str">
        <f>[2]高男雙!$Z$95</f>
        <v/>
      </c>
      <c r="D29" s="1214"/>
      <c r="E29" s="1213" t="str">
        <f>IF([2]高男雙!$M$95=[2]高男雙!$O$95,"",([2]高男雙!$O$95))</f>
        <v/>
      </c>
      <c r="F29" s="1207"/>
      <c r="G29" s="1191">
        <v>13</v>
      </c>
      <c r="H29" s="1206" t="str">
        <f>VLOOKUP(G29,[3]高男雙!$A$61:$G$114,4,0)</f>
        <v>臺南市臺南一中</v>
      </c>
      <c r="I29" s="1205" t="str">
        <f>VLOOKUP(G29,[3]高男雙!$A$61:$G$114,5,0)</f>
        <v>陳孟天</v>
      </c>
      <c r="J29" s="1205" t="str">
        <f>VLOOKUP(G29,[3]高男雙!$A$61:$G$114,6,0)</f>
        <v>陳宜璨</v>
      </c>
      <c r="K29" s="1127"/>
      <c r="L29" s="1127"/>
      <c r="M29" s="1212"/>
      <c r="N29" s="1094"/>
      <c r="O29" s="1185" t="str">
        <f>IF([2]高男雙!$M$97=[2]高男雙!$O$97,"",([2]高男雙!$O$97))</f>
        <v/>
      </c>
      <c r="P29" s="1211"/>
      <c r="Q29" s="1189" t="str">
        <f>[2]高男雙!$Z$97</f>
        <v/>
      </c>
      <c r="R29" s="1202"/>
      <c r="S29" s="1210" t="str">
        <f>[2]高男雙!$Y$97</f>
        <v/>
      </c>
    </row>
    <row r="30" spans="1:19" ht="24" customHeight="1" thickBot="1">
      <c r="B30" s="1200"/>
      <c r="C30" s="1200"/>
      <c r="D30" s="1071"/>
      <c r="E30" s="1071"/>
      <c r="F30" s="1207"/>
      <c r="G30" s="1191"/>
      <c r="H30" s="1206"/>
      <c r="I30" s="1205"/>
      <c r="J30" s="1209"/>
      <c r="K30" s="1085" t="s">
        <v>557</v>
      </c>
      <c r="L30" s="1084" t="s">
        <v>111</v>
      </c>
      <c r="M30" s="1185" t="str">
        <f>IF([2]高男雙!$M$88=[2]高男雙!$O$88,"",([2]高男雙!$M$88))</f>
        <v/>
      </c>
      <c r="N30" s="1208" t="str">
        <f>[2]高男雙!$Y$88</f>
        <v/>
      </c>
      <c r="O30" s="1187"/>
      <c r="P30" s="1178"/>
      <c r="Q30" s="1153"/>
      <c r="R30" s="1202"/>
      <c r="S30" s="1201"/>
    </row>
    <row r="31" spans="1:19" ht="24" customHeight="1" thickBot="1">
      <c r="B31" s="1200"/>
      <c r="C31" s="1200"/>
      <c r="D31" s="1071"/>
      <c r="E31" s="1071"/>
      <c r="F31" s="1207"/>
      <c r="G31" s="1191">
        <v>14</v>
      </c>
      <c r="H31" s="1206" t="str">
        <f>VLOOKUP(G31,[3]高男雙!$A$61:$G$114,4,0)</f>
        <v>新北市海山高中</v>
      </c>
      <c r="I31" s="1205" t="str">
        <f>VLOOKUP(G31,[3]高男雙!$A$61:$G$114,5,0)</f>
        <v>許庭皓</v>
      </c>
      <c r="J31" s="1205" t="str">
        <f>VLOOKUP(G31,[3]高男雙!$A$61:$G$114,6,0)</f>
        <v>林松緯</v>
      </c>
      <c r="K31" s="1081"/>
      <c r="L31" s="1080"/>
      <c r="M31" s="1204" t="str">
        <f>IF([2]高男雙!$M$88=[2]高男雙!$O$88,"",([2]高男雙!$O$88))</f>
        <v/>
      </c>
      <c r="N31" s="1203"/>
      <c r="O31" s="1071"/>
      <c r="P31" s="1178"/>
      <c r="Q31" s="1153"/>
      <c r="R31" s="1202"/>
      <c r="S31" s="1201"/>
    </row>
    <row r="32" spans="1:19" ht="24" customHeight="1" thickBot="1">
      <c r="B32" s="1200"/>
      <c r="C32" s="1200"/>
      <c r="D32" s="1071"/>
      <c r="E32" s="1071"/>
      <c r="F32" s="1199"/>
      <c r="G32" s="1198"/>
      <c r="H32" s="1197"/>
      <c r="I32" s="1196"/>
      <c r="J32" s="1195"/>
      <c r="K32" s="1194" t="s">
        <v>556</v>
      </c>
      <c r="L32" s="1193"/>
      <c r="M32" s="1106" t="s">
        <v>119</v>
      </c>
      <c r="N32" s="1188" t="str">
        <f>IF([2]高男雙!$M$93=[2]高男雙!$O$93,"",([2]高男雙!$M$93))</f>
        <v/>
      </c>
      <c r="O32" s="1071"/>
      <c r="P32" s="1178"/>
      <c r="Q32" s="1153"/>
      <c r="R32" s="1168"/>
      <c r="S32" s="1177"/>
    </row>
    <row r="33" spans="2:19" s="1057" customFormat="1" ht="24" customHeight="1" thickBot="1">
      <c r="B33" s="1153"/>
      <c r="C33" s="1153"/>
      <c r="D33" s="1071"/>
      <c r="E33" s="1192" t="str">
        <f>[2]高男雙!$Z$93</f>
        <v/>
      </c>
      <c r="F33" s="1152"/>
      <c r="G33" s="1191">
        <v>15</v>
      </c>
      <c r="H33" s="1182" t="str">
        <f>VLOOKUP(G33,[3]高男雙!$A$61:$G$114,4,0)</f>
        <v>新竹縣湖口高中</v>
      </c>
      <c r="I33" s="1181" t="str">
        <f>VLOOKUP(G33,[3]高男雙!$A$61:$G$114,5,0)</f>
        <v>林立誠</v>
      </c>
      <c r="J33" s="1181" t="str">
        <f>VLOOKUP(G33,[3]高男雙!$A$61:$G$114,6,0)</f>
        <v>涂睿桓</v>
      </c>
      <c r="K33" s="1190"/>
      <c r="L33" s="1190"/>
      <c r="M33" s="1094"/>
      <c r="N33" s="1185" t="str">
        <f>IF([2]高男雙!$M$93=[2]高男雙!$O$93,"",([2]高男雙!$O$93))</f>
        <v/>
      </c>
      <c r="O33" s="1189" t="str">
        <f>[2]高男雙!$Y$93</f>
        <v/>
      </c>
      <c r="P33" s="1178"/>
      <c r="Q33" s="1153"/>
      <c r="R33" s="1168"/>
      <c r="S33" s="1177"/>
    </row>
    <row r="34" spans="2:19" s="1057" customFormat="1" ht="24" customHeight="1" thickBot="1">
      <c r="B34" s="1153"/>
      <c r="C34" s="1153"/>
      <c r="D34" s="1071"/>
      <c r="E34" s="1071"/>
      <c r="F34" s="1071"/>
      <c r="G34" s="1183"/>
      <c r="H34" s="1182"/>
      <c r="I34" s="1181"/>
      <c r="J34" s="1180"/>
      <c r="K34" s="1085" t="s">
        <v>555</v>
      </c>
      <c r="L34" s="1084" t="s">
        <v>113</v>
      </c>
      <c r="M34" s="1188" t="str">
        <f>IF([2]高男雙!$M$89=[2]高男雙!$O$89,"",([2]高男雙!$M$89))</f>
        <v/>
      </c>
      <c r="N34" s="1187"/>
      <c r="O34" s="1071"/>
      <c r="P34" s="1178"/>
      <c r="Q34" s="1153"/>
      <c r="R34" s="1168"/>
      <c r="S34" s="1177"/>
    </row>
    <row r="35" spans="2:19" s="1057" customFormat="1" ht="24" customHeight="1" thickBot="1">
      <c r="B35" s="1153"/>
      <c r="C35" s="1153"/>
      <c r="D35" s="1071"/>
      <c r="E35" s="1071"/>
      <c r="F35" s="1071"/>
      <c r="G35" s="1186">
        <v>16</v>
      </c>
      <c r="H35" s="1182" t="str">
        <f>VLOOKUP(G35,[3]高男雙!$A$61:$G$114,4,0)</f>
        <v>高雄市福誠高中</v>
      </c>
      <c r="I35" s="1181" t="str">
        <f>VLOOKUP(G35,[3]高男雙!$A$61:$G$114,5,0)</f>
        <v>林學佑</v>
      </c>
      <c r="J35" s="1181" t="str">
        <f>VLOOKUP(G35,[3]高男雙!$A$61:$G$114,6,0)</f>
        <v>楊恆韋</v>
      </c>
      <c r="K35" s="1081"/>
      <c r="L35" s="1080"/>
      <c r="M35" s="1185" t="str">
        <f>IF([2]高男雙!$M$89=[2]高男雙!$O$89,"",([2]高男雙!$O$89))</f>
        <v/>
      </c>
      <c r="N35" s="1184" t="str">
        <f>[2]高男雙!$Y$89</f>
        <v/>
      </c>
      <c r="O35" s="1071"/>
      <c r="P35" s="1178"/>
      <c r="Q35" s="1153"/>
      <c r="R35" s="1168"/>
      <c r="S35" s="1177"/>
    </row>
    <row r="36" spans="2:19" s="1057" customFormat="1" ht="24" customHeight="1">
      <c r="B36" s="1153"/>
      <c r="C36" s="1153"/>
      <c r="D36" s="1071"/>
      <c r="E36" s="1071"/>
      <c r="F36" s="1071"/>
      <c r="G36" s="1183"/>
      <c r="H36" s="1182"/>
      <c r="I36" s="1181"/>
      <c r="J36" s="1180"/>
      <c r="K36" s="1179"/>
      <c r="L36" s="1071"/>
      <c r="M36" s="1071"/>
      <c r="N36" s="1071"/>
      <c r="O36" s="1071"/>
      <c r="P36" s="1178"/>
      <c r="Q36" s="1153"/>
      <c r="R36" s="1168"/>
      <c r="S36" s="1177"/>
    </row>
  </sheetData>
  <sheetProtection password="CEBE" sheet="1" objects="1" scenarios="1"/>
  <mergeCells count="105">
    <mergeCell ref="M32:M33"/>
    <mergeCell ref="M24:M25"/>
    <mergeCell ref="K30:K31"/>
    <mergeCell ref="L22:L23"/>
    <mergeCell ref="K18:K19"/>
    <mergeCell ref="J31:J32"/>
    <mergeCell ref="L30:L31"/>
    <mergeCell ref="J33:J34"/>
    <mergeCell ref="G19:G20"/>
    <mergeCell ref="G23:G24"/>
    <mergeCell ref="K34:K35"/>
    <mergeCell ref="K32:L33"/>
    <mergeCell ref="L34:L35"/>
    <mergeCell ref="I19:I20"/>
    <mergeCell ref="I35:I36"/>
    <mergeCell ref="I31:I32"/>
    <mergeCell ref="J35:J36"/>
    <mergeCell ref="I33:I34"/>
    <mergeCell ref="H25:H26"/>
    <mergeCell ref="H27:H28"/>
    <mergeCell ref="G27:G28"/>
    <mergeCell ref="G31:G32"/>
    <mergeCell ref="G21:G22"/>
    <mergeCell ref="H35:H36"/>
    <mergeCell ref="G33:G34"/>
    <mergeCell ref="G35:G36"/>
    <mergeCell ref="H17:H18"/>
    <mergeCell ref="H19:H20"/>
    <mergeCell ref="G13:G14"/>
    <mergeCell ref="G15:G16"/>
    <mergeCell ref="H31:H32"/>
    <mergeCell ref="H33:H34"/>
    <mergeCell ref="G25:G26"/>
    <mergeCell ref="H29:H30"/>
    <mergeCell ref="M28:M29"/>
    <mergeCell ref="E14:E27"/>
    <mergeCell ref="F25:F32"/>
    <mergeCell ref="G29:G30"/>
    <mergeCell ref="B14:B27"/>
    <mergeCell ref="C14:C27"/>
    <mergeCell ref="D14:D27"/>
    <mergeCell ref="G17:G18"/>
    <mergeCell ref="H21:H22"/>
    <mergeCell ref="H23:H24"/>
    <mergeCell ref="Q14:Q27"/>
    <mergeCell ref="O14:O27"/>
    <mergeCell ref="B2:S3"/>
    <mergeCell ref="F9:F16"/>
    <mergeCell ref="K10:K11"/>
    <mergeCell ref="K6:K7"/>
    <mergeCell ref="I5:I6"/>
    <mergeCell ref="I7:I8"/>
    <mergeCell ref="R13:R28"/>
    <mergeCell ref="M16:M17"/>
    <mergeCell ref="P14:P27"/>
    <mergeCell ref="K24:L25"/>
    <mergeCell ref="K26:K27"/>
    <mergeCell ref="K16:L17"/>
    <mergeCell ref="L18:L19"/>
    <mergeCell ref="L26:L27"/>
    <mergeCell ref="J25:J26"/>
    <mergeCell ref="I25:I26"/>
    <mergeCell ref="I27:I28"/>
    <mergeCell ref="I29:I30"/>
    <mergeCell ref="J27:J28"/>
    <mergeCell ref="J29:J30"/>
    <mergeCell ref="H15:H16"/>
    <mergeCell ref="I21:I22"/>
    <mergeCell ref="I17:I18"/>
    <mergeCell ref="I23:I24"/>
    <mergeCell ref="K22:K23"/>
    <mergeCell ref="J17:J18"/>
    <mergeCell ref="J19:J20"/>
    <mergeCell ref="J21:J22"/>
    <mergeCell ref="J23:J24"/>
    <mergeCell ref="L14:L15"/>
    <mergeCell ref="N12:N13"/>
    <mergeCell ref="N28:N29"/>
    <mergeCell ref="K20:L20"/>
    <mergeCell ref="K21:L21"/>
    <mergeCell ref="H5:H6"/>
    <mergeCell ref="H7:H8"/>
    <mergeCell ref="H9:H10"/>
    <mergeCell ref="H11:H12"/>
    <mergeCell ref="H13:H14"/>
    <mergeCell ref="I15:I16"/>
    <mergeCell ref="J9:J10"/>
    <mergeCell ref="M8:M9"/>
    <mergeCell ref="L6:L7"/>
    <mergeCell ref="K14:K15"/>
    <mergeCell ref="J5:J6"/>
    <mergeCell ref="J15:J16"/>
    <mergeCell ref="J7:J8"/>
    <mergeCell ref="J11:J12"/>
    <mergeCell ref="J13:J14"/>
    <mergeCell ref="G5:G6"/>
    <mergeCell ref="G7:G8"/>
    <mergeCell ref="G9:G10"/>
    <mergeCell ref="G11:G12"/>
    <mergeCell ref="M12:M13"/>
    <mergeCell ref="I9:I10"/>
    <mergeCell ref="I11:I12"/>
    <mergeCell ref="I13:I14"/>
    <mergeCell ref="L10:L11"/>
    <mergeCell ref="K8:L9"/>
  </mergeCells>
  <phoneticPr fontId="2" type="noConversion"/>
  <printOptions horizontalCentered="1"/>
  <pageMargins left="0.19685039370078741" right="0.11811023622047245" top="0.19685039370078741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S36"/>
  <sheetViews>
    <sheetView topLeftCell="A5" zoomScaleNormal="75" workbookViewId="0">
      <selection activeCell="P14" sqref="P14:P27"/>
    </sheetView>
  </sheetViews>
  <sheetFormatPr defaultRowHeight="15.95" customHeight="1"/>
  <cols>
    <col min="1" max="1" width="3.125" style="1257" customWidth="1"/>
    <col min="2" max="5" width="3.625" style="1257" customWidth="1"/>
    <col min="6" max="6" width="7.625" style="1257" customWidth="1"/>
    <col min="7" max="7" width="3.625" style="1263" customWidth="1"/>
    <col min="8" max="8" width="14.625" style="1257" customWidth="1"/>
    <col min="9" max="10" width="6.625" style="1257" customWidth="1"/>
    <col min="11" max="11" width="6.625" style="1262" customWidth="1"/>
    <col min="12" max="12" width="4.625" style="1261" customWidth="1"/>
    <col min="13" max="14" width="6.625" style="1260" customWidth="1"/>
    <col min="15" max="17" width="3.625" style="1260" customWidth="1"/>
    <col min="18" max="18" width="3.625" style="1259" customWidth="1"/>
    <col min="19" max="19" width="3.125" style="1258" customWidth="1"/>
    <col min="20" max="16384" width="9" style="1257"/>
  </cols>
  <sheetData>
    <row r="1" spans="1:19" ht="15.95" customHeight="1">
      <c r="B1" s="1265"/>
      <c r="C1" s="1265"/>
      <c r="D1" s="1341"/>
      <c r="E1" s="1341"/>
      <c r="F1" s="1341"/>
      <c r="G1" s="1342"/>
      <c r="H1" s="1341"/>
      <c r="I1" s="1341"/>
      <c r="J1" s="1340"/>
      <c r="K1" s="1265"/>
      <c r="L1" s="1339"/>
      <c r="M1" s="1339"/>
      <c r="N1" s="1339"/>
      <c r="O1" s="1339"/>
      <c r="P1" s="1265"/>
      <c r="Q1" s="1265"/>
      <c r="R1" s="1265"/>
      <c r="S1" s="1264"/>
    </row>
    <row r="2" spans="1:19" ht="15.95" customHeight="1">
      <c r="B2" s="1338" t="s">
        <v>613</v>
      </c>
      <c r="C2" s="1338"/>
      <c r="D2" s="1337"/>
      <c r="E2" s="1337"/>
      <c r="F2" s="1337"/>
      <c r="G2" s="1337"/>
      <c r="H2" s="1337"/>
      <c r="I2" s="1337"/>
      <c r="J2" s="1337"/>
      <c r="K2" s="1337"/>
      <c r="L2" s="1337"/>
      <c r="M2" s="1337"/>
      <c r="N2" s="1337"/>
      <c r="O2" s="1337"/>
      <c r="P2" s="1337"/>
      <c r="Q2" s="1337"/>
      <c r="R2" s="1337"/>
      <c r="S2" s="1337"/>
    </row>
    <row r="3" spans="1:19" ht="15.95" customHeight="1">
      <c r="B3" s="1337"/>
      <c r="C3" s="1337"/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7"/>
      <c r="S3" s="1337"/>
    </row>
    <row r="4" spans="1:19" ht="15.95" customHeight="1">
      <c r="B4" s="1334"/>
      <c r="C4" s="1334"/>
      <c r="D4" s="1334"/>
      <c r="E4" s="1334"/>
      <c r="F4" s="1334"/>
      <c r="G4" s="1336"/>
      <c r="H4" s="1334"/>
      <c r="I4" s="1334"/>
      <c r="J4" s="1335"/>
      <c r="K4" s="1334"/>
      <c r="L4" s="1334"/>
      <c r="M4" s="1334"/>
      <c r="N4" s="1334"/>
      <c r="O4" s="1334"/>
      <c r="P4" s="1333"/>
      <c r="Q4" s="1333"/>
      <c r="R4" s="1333"/>
      <c r="S4" s="1332"/>
    </row>
    <row r="5" spans="1:19" ht="24" customHeight="1" thickBot="1">
      <c r="B5" s="1266"/>
      <c r="C5" s="1266"/>
      <c r="D5" s="1267"/>
      <c r="E5" s="1267"/>
      <c r="F5" s="1267"/>
      <c r="G5" s="1282">
        <v>1</v>
      </c>
      <c r="H5" s="1271" t="str">
        <f>VLOOKUP(G5,[3]高女雙!$A$61:$G$114,4,0)</f>
        <v>新北市淡江高中</v>
      </c>
      <c r="I5" s="1270" t="str">
        <f>VLOOKUP(G5,[3]高女雙!$A$61:$G$114,5,0)</f>
        <v>廖雅萱</v>
      </c>
      <c r="J5" s="1270" t="str">
        <f>VLOOKUP(G5,[3]高女雙!$A$61:$G$114,6,0)</f>
        <v>邱嗣樺</v>
      </c>
      <c r="K5" s="1329"/>
      <c r="L5" s="1267"/>
      <c r="M5" s="1267"/>
      <c r="N5" s="1267"/>
      <c r="O5" s="1267"/>
      <c r="P5" s="1329"/>
      <c r="Q5" s="1329"/>
      <c r="R5" s="1328"/>
      <c r="S5" s="1293"/>
    </row>
    <row r="6" spans="1:19" ht="24" customHeight="1" thickBot="1">
      <c r="B6" s="1266"/>
      <c r="C6" s="1266"/>
      <c r="D6" s="1267"/>
      <c r="E6" s="1267"/>
      <c r="F6" s="1267"/>
      <c r="G6" s="1272"/>
      <c r="H6" s="1271"/>
      <c r="I6" s="1270"/>
      <c r="J6" s="1269"/>
      <c r="K6" s="1279" t="s">
        <v>612</v>
      </c>
      <c r="L6" s="1278" t="s">
        <v>102</v>
      </c>
      <c r="M6" s="1185" t="str">
        <f>IF([2]高女雙!$M$82=[2]高女雙!$O$82,"",([2]高女雙!$M$82))</f>
        <v/>
      </c>
      <c r="N6" s="1280" t="str">
        <f>[2]高女雙!$Y$82</f>
        <v/>
      </c>
      <c r="O6" s="1267"/>
      <c r="P6" s="1329"/>
      <c r="Q6" s="1329"/>
      <c r="R6" s="1328"/>
      <c r="S6" s="1293"/>
    </row>
    <row r="7" spans="1:19" ht="24" customHeight="1" thickBot="1">
      <c r="B7" s="1266"/>
      <c r="C7" s="1266"/>
      <c r="D7" s="1267"/>
      <c r="E7" s="1267"/>
      <c r="F7" s="1267"/>
      <c r="G7" s="1276">
        <v>2</v>
      </c>
      <c r="H7" s="1271" t="str">
        <f>VLOOKUP(G7,[3]高女雙!$A$61:$G$114,4,0)</f>
        <v>高雄市林園高中</v>
      </c>
      <c r="I7" s="1270" t="str">
        <f>VLOOKUP(G7,[3]高女雙!$A$61:$G$114,5,0)</f>
        <v>劉季樺</v>
      </c>
      <c r="J7" s="1270" t="str">
        <f>VLOOKUP(G7,[3]高女雙!$A$61:$G$114,6,0)</f>
        <v>王正芃</v>
      </c>
      <c r="K7" s="1275"/>
      <c r="L7" s="1274"/>
      <c r="M7" s="1204" t="str">
        <f>IF([2]高女雙!$M$82=[2]高女雙!$O$82,"",([2]高女雙!$O$82))</f>
        <v/>
      </c>
      <c r="N7" s="1267"/>
      <c r="O7" s="1267"/>
      <c r="P7" s="1329"/>
      <c r="Q7" s="1329"/>
      <c r="R7" s="1328"/>
      <c r="S7" s="1293"/>
    </row>
    <row r="8" spans="1:19" ht="24" customHeight="1" thickBot="1">
      <c r="B8" s="1266"/>
      <c r="C8" s="1266"/>
      <c r="D8" s="1267"/>
      <c r="E8" s="1331" t="str">
        <f>[2]高女雙!$Z$90</f>
        <v/>
      </c>
      <c r="F8" s="1283"/>
      <c r="G8" s="1272"/>
      <c r="H8" s="1271"/>
      <c r="I8" s="1270"/>
      <c r="J8" s="1269"/>
      <c r="K8" s="1286" t="s">
        <v>611</v>
      </c>
      <c r="L8" s="1285"/>
      <c r="M8" s="1106" t="s">
        <v>114</v>
      </c>
      <c r="N8" s="1185" t="str">
        <f>IF([2]高女雙!$M$90=[2]高女雙!$O$90,"",([2]高女雙!$M$90))</f>
        <v/>
      </c>
      <c r="O8" s="1280" t="str">
        <f>[2]高女雙!$Y$90</f>
        <v/>
      </c>
      <c r="P8" s="1329"/>
      <c r="Q8" s="1329"/>
      <c r="R8" s="1328"/>
      <c r="S8" s="1293"/>
    </row>
    <row r="9" spans="1:19" ht="24" customHeight="1" thickBot="1">
      <c r="B9" s="1292"/>
      <c r="C9" s="1292"/>
      <c r="D9" s="1267"/>
      <c r="E9" s="1267"/>
      <c r="F9" s="1317" t="s">
        <v>610</v>
      </c>
      <c r="G9" s="1316">
        <v>3</v>
      </c>
      <c r="H9" s="1315" t="str">
        <f>VLOOKUP(G9,[3]高女雙!$A$61:$G$114,4,0)</f>
        <v>苗栗縣大同高中</v>
      </c>
      <c r="I9" s="1314" t="str">
        <f>VLOOKUP(G9,[3]高女雙!$A$61:$G$114,5,0)</f>
        <v>陳奕如</v>
      </c>
      <c r="J9" s="1314" t="str">
        <f>VLOOKUP(G9,[3]高女雙!$A$61:$G$114,6,0)</f>
        <v>蔡艾倫</v>
      </c>
      <c r="K9" s="1281"/>
      <c r="L9" s="1281"/>
      <c r="M9" s="1094"/>
      <c r="N9" s="1204" t="str">
        <f>IF([2]高女雙!$M$90=[2]高女雙!$O$90,"",([2]高女雙!$O$90))</f>
        <v/>
      </c>
      <c r="O9" s="1277"/>
      <c r="P9" s="1329"/>
      <c r="Q9" s="1329"/>
      <c r="R9" s="1328"/>
      <c r="S9" s="1293"/>
    </row>
    <row r="10" spans="1:19" ht="24" customHeight="1" thickBot="1">
      <c r="B10" s="1292"/>
      <c r="C10" s="1292"/>
      <c r="D10" s="1267"/>
      <c r="E10" s="1267"/>
      <c r="F10" s="1297"/>
      <c r="G10" s="1282"/>
      <c r="H10" s="1296"/>
      <c r="I10" s="1295"/>
      <c r="J10" s="1298"/>
      <c r="K10" s="1279" t="s">
        <v>609</v>
      </c>
      <c r="L10" s="1278" t="s">
        <v>104</v>
      </c>
      <c r="M10" s="1188" t="str">
        <f>IF([2]高女雙!$M$83=[2]高女雙!$O$83,"",([2]高女雙!$M$83))</f>
        <v/>
      </c>
      <c r="N10" s="1232"/>
      <c r="O10" s="1277"/>
      <c r="P10" s="1329"/>
      <c r="Q10" s="1329"/>
      <c r="R10" s="1328"/>
      <c r="S10" s="1293"/>
    </row>
    <row r="11" spans="1:19" ht="24" customHeight="1" thickBot="1">
      <c r="B11" s="1292"/>
      <c r="C11" s="1292"/>
      <c r="D11" s="1329"/>
      <c r="E11" s="1329"/>
      <c r="F11" s="1297"/>
      <c r="G11" s="1282">
        <v>4</v>
      </c>
      <c r="H11" s="1296" t="str">
        <f>VLOOKUP(G11,[3]高女雙!$A$61:$G$114,4,0)</f>
        <v>臺北市南湖高中</v>
      </c>
      <c r="I11" s="1295" t="str">
        <f>VLOOKUP(G11,[3]高女雙!$A$61:$G$114,5,0)</f>
        <v>鍾以庭</v>
      </c>
      <c r="J11" s="1295" t="str">
        <f>VLOOKUP(G11,[3]高女雙!$A$61:$G$114,6,0)</f>
        <v>林慧玟</v>
      </c>
      <c r="K11" s="1275"/>
      <c r="L11" s="1274"/>
      <c r="M11" s="1185" t="str">
        <f>IF([2]高女雙!$M$83=[2]高女雙!$O$83,"",([2]高女雙!$O$83))</f>
        <v/>
      </c>
      <c r="N11" s="1228" t="str">
        <f>[2]高女雙!$Y$83</f>
        <v/>
      </c>
      <c r="O11" s="1330"/>
      <c r="P11" s="1329"/>
      <c r="Q11" s="1329"/>
      <c r="R11" s="1328"/>
      <c r="S11" s="1293"/>
    </row>
    <row r="12" spans="1:19" ht="24" customHeight="1" thickBot="1">
      <c r="A12" s="1284" t="str">
        <f>[2]高女雙!$Y$94</f>
        <v/>
      </c>
      <c r="B12" s="1301"/>
      <c r="C12" s="1192" t="str">
        <f>[2]高女雙!$Z$94</f>
        <v/>
      </c>
      <c r="D12" s="1214"/>
      <c r="E12" s="1221" t="str">
        <f>IF([2]高女雙!$M$94=[2]高女雙!$O$94,"",([2]高女雙!$M$94))</f>
        <v/>
      </c>
      <c r="F12" s="1297"/>
      <c r="G12" s="1282"/>
      <c r="H12" s="1296"/>
      <c r="I12" s="1295"/>
      <c r="J12" s="1298"/>
      <c r="K12" s="1305"/>
      <c r="L12" s="1304"/>
      <c r="M12" s="1303" t="s">
        <v>608</v>
      </c>
      <c r="N12" s="1106" t="s">
        <v>122</v>
      </c>
      <c r="O12" s="1218" t="str">
        <f>IF([2]高女雙!$M$96=[2]高女雙!$O$96,"",([2]高女雙!$M$96))</f>
        <v/>
      </c>
      <c r="P12" s="1211"/>
      <c r="Q12" s="1189" t="str">
        <f>[2]高女雙!$Z$96</f>
        <v/>
      </c>
      <c r="R12" s="1328"/>
      <c r="S12" s="1280" t="str">
        <f>[2]高女雙!$Y$96</f>
        <v/>
      </c>
    </row>
    <row r="13" spans="1:19" ht="24" customHeight="1" thickBot="1">
      <c r="B13" s="1327"/>
      <c r="C13" s="1213" t="str">
        <f>IF([2]高女雙!$M$98=[2]高女雙!$O$98,"",([2]高女雙!$M$98))</f>
        <v/>
      </c>
      <c r="D13" s="1245"/>
      <c r="E13" s="1213" t="str">
        <f>IF([2]高女雙!$M$94=[2]高女雙!$O$94,"",([2]高女雙!$O$94))</f>
        <v/>
      </c>
      <c r="F13" s="1297"/>
      <c r="G13" s="1282">
        <v>5</v>
      </c>
      <c r="H13" s="1296" t="str">
        <f>VLOOKUP(G13,[3]高女雙!$A$61:$G$114,4,0)</f>
        <v>臺北市南湖高中</v>
      </c>
      <c r="I13" s="1295" t="str">
        <f>VLOOKUP(G13,[3]高女雙!$A$61:$G$114,5,0)</f>
        <v>陳品儒</v>
      </c>
      <c r="J13" s="1295" t="str">
        <f>VLOOKUP(G13,[3]高女雙!$A$61:$G$114,6,0)</f>
        <v>郭祖吟</v>
      </c>
      <c r="K13" s="1300"/>
      <c r="L13" s="1300"/>
      <c r="M13" s="1299"/>
      <c r="N13" s="1094"/>
      <c r="O13" s="1185" t="str">
        <f>IF([2]高女雙!$M$96=[2]高女雙!$O$96,"",([2]高女雙!$O$96))</f>
        <v/>
      </c>
      <c r="P13" s="1244"/>
      <c r="Q13" s="1243" t="str">
        <f>IF([2]高女雙!$M$100=[2]高女雙!$O$100,"",([2]高女雙!$M$100))</f>
        <v/>
      </c>
      <c r="R13" s="1326" t="s">
        <v>607</v>
      </c>
      <c r="S13" s="1293"/>
    </row>
    <row r="14" spans="1:19" ht="24" customHeight="1" thickBot="1">
      <c r="B14" s="1325" t="s">
        <v>606</v>
      </c>
      <c r="C14" s="1313" t="s">
        <v>605</v>
      </c>
      <c r="D14" s="1325" t="s">
        <v>575</v>
      </c>
      <c r="E14" s="1324" t="s">
        <v>604</v>
      </c>
      <c r="F14" s="1297"/>
      <c r="G14" s="1282"/>
      <c r="H14" s="1296"/>
      <c r="I14" s="1295"/>
      <c r="J14" s="1298"/>
      <c r="K14" s="1279" t="s">
        <v>603</v>
      </c>
      <c r="L14" s="1278" t="s">
        <v>105</v>
      </c>
      <c r="M14" s="1185" t="str">
        <f>IF([2]高女雙!$M$84=[2]高女雙!$O$84,"",([2]高女雙!$M$84))</f>
        <v/>
      </c>
      <c r="N14" s="1240" t="str">
        <f>[2]高女雙!$Y$84</f>
        <v/>
      </c>
      <c r="O14" s="1310" t="s">
        <v>602</v>
      </c>
      <c r="P14" s="1323" t="s">
        <v>601</v>
      </c>
      <c r="Q14" s="1308" t="s">
        <v>600</v>
      </c>
      <c r="R14" s="1307"/>
      <c r="S14" s="1293"/>
    </row>
    <row r="15" spans="1:19" ht="24" customHeight="1" thickBot="1">
      <c r="B15" s="1312"/>
      <c r="C15" s="1313"/>
      <c r="D15" s="1312"/>
      <c r="E15" s="1311"/>
      <c r="F15" s="1297"/>
      <c r="G15" s="1282">
        <v>6</v>
      </c>
      <c r="H15" s="1296" t="str">
        <f>VLOOKUP(G15,[3]高女雙!$A$61:$G$114,4,0)</f>
        <v>桃園縣中壢高中</v>
      </c>
      <c r="I15" s="1295" t="str">
        <f>VLOOKUP(G15,[3]高女雙!$A$61:$G$114,5,0)</f>
        <v>廖紫伶</v>
      </c>
      <c r="J15" s="1295" t="str">
        <f>VLOOKUP(G15,[3]高女雙!$A$61:$G$114,6,0)</f>
        <v>李  庭</v>
      </c>
      <c r="K15" s="1275"/>
      <c r="L15" s="1274"/>
      <c r="M15" s="1204" t="str">
        <f>IF([2]高女雙!$M$84=[2]高女雙!$O$84,"",([2]高女雙!$O$84))</f>
        <v/>
      </c>
      <c r="N15" s="1203"/>
      <c r="O15" s="1310"/>
      <c r="P15" s="1309"/>
      <c r="Q15" s="1308"/>
      <c r="R15" s="1307"/>
      <c r="S15" s="1293"/>
    </row>
    <row r="16" spans="1:19" ht="24" customHeight="1" thickBot="1">
      <c r="B16" s="1312"/>
      <c r="C16" s="1313"/>
      <c r="D16" s="1312"/>
      <c r="E16" s="1311"/>
      <c r="F16" s="1291"/>
      <c r="G16" s="1290"/>
      <c r="H16" s="1289"/>
      <c r="I16" s="1288"/>
      <c r="J16" s="1287"/>
      <c r="K16" s="1286" t="s">
        <v>599</v>
      </c>
      <c r="L16" s="1285"/>
      <c r="M16" s="1106" t="s">
        <v>116</v>
      </c>
      <c r="N16" s="1188" t="str">
        <f>IF([2]高女雙!$M$91=[2]高女雙!$O$91,"",([2]高女雙!$M$91))</f>
        <v/>
      </c>
      <c r="O16" s="1310"/>
      <c r="P16" s="1309"/>
      <c r="Q16" s="1308"/>
      <c r="R16" s="1307"/>
      <c r="S16" s="1293"/>
    </row>
    <row r="17" spans="1:19" ht="24" customHeight="1" thickBot="1">
      <c r="B17" s="1312"/>
      <c r="C17" s="1313"/>
      <c r="D17" s="1312"/>
      <c r="E17" s="1311"/>
      <c r="F17" s="1280" t="str">
        <f>[2]高女雙!$Z$91</f>
        <v/>
      </c>
      <c r="G17" s="1282">
        <v>7</v>
      </c>
      <c r="H17" s="1271" t="str">
        <f>VLOOKUP(G17,[3]高女雙!$A$61:$G$114,4,0)</f>
        <v>高雄市樹德家商</v>
      </c>
      <c r="I17" s="1270" t="str">
        <f>VLOOKUP(G17,[3]高女雙!$A$61:$G$114,5,0)</f>
        <v>辛昱萱</v>
      </c>
      <c r="J17" s="1270" t="str">
        <f>VLOOKUP(G17,[3]高女雙!$A$61:$G$114,6,0)</f>
        <v>王  嫡</v>
      </c>
      <c r="K17" s="1281"/>
      <c r="L17" s="1281"/>
      <c r="M17" s="1094"/>
      <c r="N17" s="1185" t="str">
        <f>IF([2]高女雙!$M$91=[2]高女雙!$O$91,"",([2]高女雙!$O$91))</f>
        <v/>
      </c>
      <c r="O17" s="1310"/>
      <c r="P17" s="1309"/>
      <c r="Q17" s="1308"/>
      <c r="R17" s="1307"/>
      <c r="S17" s="1293"/>
    </row>
    <row r="18" spans="1:19" ht="24" customHeight="1" thickBot="1">
      <c r="B18" s="1312"/>
      <c r="C18" s="1313"/>
      <c r="D18" s="1312"/>
      <c r="E18" s="1311"/>
      <c r="F18" s="1318"/>
      <c r="G18" s="1272"/>
      <c r="H18" s="1271"/>
      <c r="I18" s="1270"/>
      <c r="J18" s="1269"/>
      <c r="K18" s="1279" t="s">
        <v>598</v>
      </c>
      <c r="L18" s="1278" t="s">
        <v>107</v>
      </c>
      <c r="M18" s="1188" t="str">
        <f>IF([2]高女雙!$M$85=[2]高女雙!$O$85,"",([2]高女雙!$M$85))</f>
        <v/>
      </c>
      <c r="N18" s="1187"/>
      <c r="O18" s="1310"/>
      <c r="P18" s="1309"/>
      <c r="Q18" s="1308"/>
      <c r="R18" s="1307"/>
      <c r="S18" s="1293"/>
    </row>
    <row r="19" spans="1:19" ht="24" customHeight="1" thickBot="1">
      <c r="B19" s="1312"/>
      <c r="C19" s="1313"/>
      <c r="D19" s="1312"/>
      <c r="E19" s="1311"/>
      <c r="F19" s="1318"/>
      <c r="G19" s="1276">
        <v>8</v>
      </c>
      <c r="H19" s="1271" t="str">
        <f>VLOOKUP(G19,[3]高女雙!$A$61:$G$114,4,0)</f>
        <v>新北市淡江高中</v>
      </c>
      <c r="I19" s="1270" t="str">
        <f>VLOOKUP(G19,[3]高女雙!$A$61:$G$114,5,0)</f>
        <v>李恩雅</v>
      </c>
      <c r="J19" s="1270" t="str">
        <f>VLOOKUP(G19,[3]高女雙!$A$61:$G$114,6,0)</f>
        <v>李昱諄</v>
      </c>
      <c r="K19" s="1275"/>
      <c r="L19" s="1274"/>
      <c r="M19" s="1185" t="str">
        <f>IF([2]高女雙!$M$85=[2]高女雙!$O$85,"",([2]高女雙!$O$85))</f>
        <v/>
      </c>
      <c r="N19" s="1184" t="str">
        <f>[2]高女雙!$Y$85</f>
        <v/>
      </c>
      <c r="O19" s="1310"/>
      <c r="P19" s="1309"/>
      <c r="Q19" s="1308"/>
      <c r="R19" s="1307"/>
      <c r="S19" s="1293"/>
    </row>
    <row r="20" spans="1:19" ht="24" customHeight="1" thickBot="1">
      <c r="A20" s="1221" t="str">
        <f>IF([2]高女雙!$M$99=[2]高女雙!$O$99,"",([2]高女雙!$M$99))</f>
        <v/>
      </c>
      <c r="B20" s="1312"/>
      <c r="C20" s="1313"/>
      <c r="D20" s="1312"/>
      <c r="E20" s="1311"/>
      <c r="F20" s="1318"/>
      <c r="G20" s="1272"/>
      <c r="H20" s="1271"/>
      <c r="I20" s="1270"/>
      <c r="J20" s="1269"/>
      <c r="K20" s="1322"/>
      <c r="L20" s="1321"/>
      <c r="M20" s="1267"/>
      <c r="N20" s="1071"/>
      <c r="O20" s="1310"/>
      <c r="P20" s="1309"/>
      <c r="Q20" s="1308"/>
      <c r="R20" s="1307"/>
      <c r="S20" s="1218" t="str">
        <f>IF([2]高女雙!$M$101=[2]高女雙!$O$101,"",([2]高女雙!$M$101))</f>
        <v/>
      </c>
    </row>
    <row r="21" spans="1:19" ht="24" customHeight="1" thickBot="1">
      <c r="A21" s="1213" t="str">
        <f>IF([2]高女雙!$M$99=[2]高女雙!$O$99,"",([2]高女雙!$O$99))</f>
        <v/>
      </c>
      <c r="B21" s="1312"/>
      <c r="C21" s="1313"/>
      <c r="D21" s="1312"/>
      <c r="E21" s="1311"/>
      <c r="F21" s="1318"/>
      <c r="G21" s="1282">
        <v>9</v>
      </c>
      <c r="H21" s="1271" t="str">
        <f>VLOOKUP(G21,[3]高女雙!$A$61:$G$114,4,0)</f>
        <v>高雄市林園高中</v>
      </c>
      <c r="I21" s="1270" t="str">
        <f>VLOOKUP(G21,[3]高女雙!$A$61:$G$114,5,0)</f>
        <v>蔣若汶</v>
      </c>
      <c r="J21" s="1270" t="str">
        <f>VLOOKUP(G21,[3]高女雙!$A$61:$G$114,6,0)</f>
        <v>董心渝</v>
      </c>
      <c r="K21" s="1320"/>
      <c r="L21" s="1319"/>
      <c r="M21" s="1267"/>
      <c r="N21" s="1071"/>
      <c r="O21" s="1310"/>
      <c r="P21" s="1309"/>
      <c r="Q21" s="1308"/>
      <c r="R21" s="1307"/>
      <c r="S21" s="1185" t="str">
        <f>IF([2]高女雙!$M$101=[2]高女雙!$O$101,"",([2]高女雙!$O$101))</f>
        <v/>
      </c>
    </row>
    <row r="22" spans="1:19" ht="24" customHeight="1" thickBot="1">
      <c r="B22" s="1312"/>
      <c r="C22" s="1313"/>
      <c r="D22" s="1312"/>
      <c r="E22" s="1311"/>
      <c r="F22" s="1318"/>
      <c r="G22" s="1272"/>
      <c r="H22" s="1271"/>
      <c r="I22" s="1270"/>
      <c r="J22" s="1269"/>
      <c r="K22" s="1279" t="s">
        <v>597</v>
      </c>
      <c r="L22" s="1278" t="s">
        <v>108</v>
      </c>
      <c r="M22" s="1185" t="str">
        <f>IF([2]高女雙!$M$86=[2]高女雙!$O$86,"",([2]高女雙!$M$86))</f>
        <v/>
      </c>
      <c r="N22" s="1189" t="str">
        <f>[2]高女雙!$Y$86</f>
        <v/>
      </c>
      <c r="O22" s="1310"/>
      <c r="P22" s="1309"/>
      <c r="Q22" s="1308"/>
      <c r="R22" s="1307"/>
      <c r="S22" s="1293"/>
    </row>
    <row r="23" spans="1:19" ht="24" customHeight="1" thickBot="1">
      <c r="B23" s="1312"/>
      <c r="C23" s="1313"/>
      <c r="D23" s="1312"/>
      <c r="E23" s="1311"/>
      <c r="F23" s="1318"/>
      <c r="G23" s="1276">
        <v>10</v>
      </c>
      <c r="H23" s="1271" t="str">
        <f>VLOOKUP(G23,[3]高女雙!$A$61:$G$114,4,0)</f>
        <v>新竹市香山高中</v>
      </c>
      <c r="I23" s="1270" t="str">
        <f>VLOOKUP(G23,[3]高女雙!$A$61:$G$114,5,0)</f>
        <v>賴奕儒</v>
      </c>
      <c r="J23" s="1270" t="str">
        <f>VLOOKUP(G23,[3]高女雙!$A$61:$G$114,6,0)</f>
        <v>歐書真</v>
      </c>
      <c r="K23" s="1275"/>
      <c r="L23" s="1274"/>
      <c r="M23" s="1204" t="str">
        <f>IF([2]高女雙!$M$86=[2]高女雙!$O$86,"",([2]高女雙!$O$86))</f>
        <v/>
      </c>
      <c r="N23" s="1071"/>
      <c r="O23" s="1310"/>
      <c r="P23" s="1309"/>
      <c r="Q23" s="1308"/>
      <c r="R23" s="1307"/>
      <c r="S23" s="1293"/>
    </row>
    <row r="24" spans="1:19" ht="24" customHeight="1" thickBot="1">
      <c r="B24" s="1312"/>
      <c r="C24" s="1313"/>
      <c r="D24" s="1312"/>
      <c r="E24" s="1311"/>
      <c r="F24" s="1280" t="str">
        <f>[2]高女雙!$Z$92</f>
        <v/>
      </c>
      <c r="G24" s="1272"/>
      <c r="H24" s="1271"/>
      <c r="I24" s="1270"/>
      <c r="J24" s="1269"/>
      <c r="K24" s="1286" t="s">
        <v>596</v>
      </c>
      <c r="L24" s="1285"/>
      <c r="M24" s="1106" t="s">
        <v>117</v>
      </c>
      <c r="N24" s="1185" t="str">
        <f>IF([2]高女雙!$M$92=[2]高女雙!$O$92,"",([2]高女雙!$M$92))</f>
        <v/>
      </c>
      <c r="O24" s="1310"/>
      <c r="P24" s="1309"/>
      <c r="Q24" s="1308"/>
      <c r="R24" s="1307"/>
      <c r="S24" s="1293"/>
    </row>
    <row r="25" spans="1:19" ht="24" customHeight="1" thickBot="1">
      <c r="B25" s="1312"/>
      <c r="C25" s="1313"/>
      <c r="D25" s="1312"/>
      <c r="E25" s="1311"/>
      <c r="F25" s="1317" t="s">
        <v>595</v>
      </c>
      <c r="G25" s="1316">
        <v>11</v>
      </c>
      <c r="H25" s="1315" t="str">
        <f>VLOOKUP(G25,[3]高女雙!$A$61:$G$114,4,0)</f>
        <v>彰化縣和美實校</v>
      </c>
      <c r="I25" s="1314" t="str">
        <f>VLOOKUP(G25,[3]高女雙!$A$61:$G$114,5,0)</f>
        <v>白孟蓉</v>
      </c>
      <c r="J25" s="1314" t="str">
        <f>VLOOKUP(G25,[3]高女雙!$A$61:$G$114,6,0)</f>
        <v>趙珮珊</v>
      </c>
      <c r="K25" s="1281"/>
      <c r="L25" s="1281"/>
      <c r="M25" s="1094"/>
      <c r="N25" s="1204" t="str">
        <f>IF([2]高女雙!$M$92=[2]高女雙!$O$92,"",([2]高女雙!$O$92))</f>
        <v/>
      </c>
      <c r="O25" s="1310"/>
      <c r="P25" s="1309"/>
      <c r="Q25" s="1308"/>
      <c r="R25" s="1307"/>
      <c r="S25" s="1293"/>
    </row>
    <row r="26" spans="1:19" ht="24" customHeight="1" thickBot="1">
      <c r="B26" s="1312"/>
      <c r="C26" s="1313"/>
      <c r="D26" s="1312"/>
      <c r="E26" s="1311"/>
      <c r="F26" s="1297"/>
      <c r="G26" s="1282"/>
      <c r="H26" s="1296"/>
      <c r="I26" s="1295"/>
      <c r="J26" s="1298"/>
      <c r="K26" s="1279" t="s">
        <v>594</v>
      </c>
      <c r="L26" s="1278" t="s">
        <v>110</v>
      </c>
      <c r="M26" s="1188" t="str">
        <f>IF([2]高女雙!$M$87=[2]高女雙!$O$87,"",([2]高女雙!$M$87))</f>
        <v/>
      </c>
      <c r="N26" s="1232"/>
      <c r="O26" s="1310"/>
      <c r="P26" s="1309"/>
      <c r="Q26" s="1308"/>
      <c r="R26" s="1307"/>
      <c r="S26" s="1293"/>
    </row>
    <row r="27" spans="1:19" ht="24" customHeight="1" thickBot="1">
      <c r="B27" s="1312"/>
      <c r="C27" s="1313"/>
      <c r="D27" s="1312"/>
      <c r="E27" s="1311"/>
      <c r="F27" s="1297"/>
      <c r="G27" s="1282">
        <v>12</v>
      </c>
      <c r="H27" s="1296" t="str">
        <f>VLOOKUP(G27,[3]高女雙!$A$61:$G$114,4,0)</f>
        <v>臺南市新豐高中</v>
      </c>
      <c r="I27" s="1295" t="str">
        <f>VLOOKUP(G27,[3]高女雙!$A$61:$G$114,5,0)</f>
        <v>梁庭禎</v>
      </c>
      <c r="J27" s="1295" t="str">
        <f>VLOOKUP(G27,[3]高女雙!$A$61:$G$114,6,0)</f>
        <v>林青築</v>
      </c>
      <c r="K27" s="1275"/>
      <c r="L27" s="1274"/>
      <c r="M27" s="1185" t="str">
        <f>IF([2]高女雙!$M$87=[2]高女雙!$O$87,"",([2]高女雙!$O$87))</f>
        <v/>
      </c>
      <c r="N27" s="1228" t="str">
        <f>[2]高女雙!$Y$87</f>
        <v/>
      </c>
      <c r="O27" s="1310"/>
      <c r="P27" s="1309"/>
      <c r="Q27" s="1308"/>
      <c r="R27" s="1307"/>
      <c r="S27" s="1293"/>
    </row>
    <row r="28" spans="1:19" ht="24" customHeight="1" thickBot="1">
      <c r="B28" s="1306"/>
      <c r="C28" s="1221" t="str">
        <f>IF([2]高女雙!$M$98=[2]高女雙!$O$98,"",([2]高女雙!$O$98))</f>
        <v/>
      </c>
      <c r="D28" s="1222"/>
      <c r="E28" s="1221" t="str">
        <f>IF([2]高女雙!$M$95=[2]高女雙!$O$95,"",([2]高女雙!$M$95))</f>
        <v/>
      </c>
      <c r="F28" s="1297"/>
      <c r="G28" s="1282"/>
      <c r="H28" s="1296"/>
      <c r="I28" s="1295"/>
      <c r="J28" s="1298"/>
      <c r="K28" s="1305"/>
      <c r="L28" s="1304"/>
      <c r="M28" s="1303" t="s">
        <v>593</v>
      </c>
      <c r="N28" s="1106" t="s">
        <v>124</v>
      </c>
      <c r="O28" s="1218" t="str">
        <f>IF([2]高女雙!$M$97=[2]高女雙!$O$97,"",([2]高女雙!$M$97))</f>
        <v/>
      </c>
      <c r="P28" s="1219"/>
      <c r="Q28" s="1218" t="str">
        <f>IF([2]高女雙!$M$100=[2]高女雙!$O$100,"",([2]高女雙!$O$100))</f>
        <v/>
      </c>
      <c r="R28" s="1302"/>
      <c r="S28" s="1293"/>
    </row>
    <row r="29" spans="1:19" ht="24" customHeight="1" thickBot="1">
      <c r="A29" s="1284" t="str">
        <f>[2]高女雙!$Y$95</f>
        <v/>
      </c>
      <c r="B29" s="1301"/>
      <c r="C29" s="1192" t="str">
        <f>[2]高女雙!$Z$95</f>
        <v/>
      </c>
      <c r="D29" s="1214"/>
      <c r="E29" s="1213" t="str">
        <f>IF([2]高女雙!$M$95=[2]高女雙!$O$95,"",([2]高女雙!$O$95))</f>
        <v/>
      </c>
      <c r="F29" s="1297"/>
      <c r="G29" s="1282">
        <v>13</v>
      </c>
      <c r="H29" s="1296" t="str">
        <f>VLOOKUP(G29,[3]高女雙!$A$61:$G$114,4,0)</f>
        <v>臺北市南湖高中</v>
      </c>
      <c r="I29" s="1295" t="str">
        <f>VLOOKUP(G29,[3]高女雙!$A$61:$G$114,5,0)</f>
        <v>王清蓮</v>
      </c>
      <c r="J29" s="1295" t="str">
        <f>VLOOKUP(G29,[3]高女雙!$A$61:$G$114,6,0)</f>
        <v>蘇翊欣</v>
      </c>
      <c r="K29" s="1300"/>
      <c r="L29" s="1300"/>
      <c r="M29" s="1299"/>
      <c r="N29" s="1094"/>
      <c r="O29" s="1185" t="str">
        <f>IF([2]高女雙!$M$97=[2]高女雙!$O$97,"",([2]高女雙!$O$97))</f>
        <v/>
      </c>
      <c r="P29" s="1211"/>
      <c r="Q29" s="1189" t="str">
        <f>[2]高女雙!$Z$97</f>
        <v/>
      </c>
      <c r="R29" s="1294"/>
      <c r="S29" s="1280" t="str">
        <f>[2]高女雙!$Y$97</f>
        <v/>
      </c>
    </row>
    <row r="30" spans="1:19" ht="24" customHeight="1" thickBot="1">
      <c r="B30" s="1292"/>
      <c r="C30" s="1292"/>
      <c r="D30" s="1267"/>
      <c r="E30" s="1267"/>
      <c r="F30" s="1297"/>
      <c r="G30" s="1282"/>
      <c r="H30" s="1296"/>
      <c r="I30" s="1295"/>
      <c r="J30" s="1298"/>
      <c r="K30" s="1279" t="s">
        <v>592</v>
      </c>
      <c r="L30" s="1278" t="s">
        <v>111</v>
      </c>
      <c r="M30" s="1185" t="str">
        <f>IF([2]高女雙!$M$88=[2]高女雙!$O$88,"",([2]高女雙!$M$88))</f>
        <v/>
      </c>
      <c r="N30" s="1208" t="str">
        <f>[2]高女雙!$Y$88</f>
        <v/>
      </c>
      <c r="O30" s="1277"/>
      <c r="P30" s="1266"/>
      <c r="Q30" s="1266"/>
      <c r="R30" s="1294"/>
      <c r="S30" s="1293"/>
    </row>
    <row r="31" spans="1:19" ht="24" customHeight="1" thickBot="1">
      <c r="B31" s="1292"/>
      <c r="C31" s="1292"/>
      <c r="D31" s="1267"/>
      <c r="E31" s="1267"/>
      <c r="F31" s="1297"/>
      <c r="G31" s="1282">
        <v>14</v>
      </c>
      <c r="H31" s="1296" t="str">
        <f>VLOOKUP(G31,[3]高女雙!$A$61:$G$114,4,0)</f>
        <v>桃園縣復旦高中</v>
      </c>
      <c r="I31" s="1295" t="str">
        <f>VLOOKUP(G31,[3]高女雙!$A$61:$G$114,5,0)</f>
        <v>孫筠婷</v>
      </c>
      <c r="J31" s="1295" t="str">
        <f>VLOOKUP(G31,[3]高女雙!$A$61:$G$114,6,0)</f>
        <v>古培孜</v>
      </c>
      <c r="K31" s="1275"/>
      <c r="L31" s="1274"/>
      <c r="M31" s="1204" t="str">
        <f>IF([2]高女雙!$M$88=[2]高女雙!$O$88,"",([2]高女雙!$O$88))</f>
        <v/>
      </c>
      <c r="N31" s="1203"/>
      <c r="O31" s="1267"/>
      <c r="P31" s="1266"/>
      <c r="Q31" s="1266"/>
      <c r="R31" s="1294"/>
      <c r="S31" s="1293"/>
    </row>
    <row r="32" spans="1:19" ht="24" customHeight="1" thickBot="1">
      <c r="B32" s="1292"/>
      <c r="C32" s="1292"/>
      <c r="D32" s="1267"/>
      <c r="E32" s="1267"/>
      <c r="F32" s="1291"/>
      <c r="G32" s="1290"/>
      <c r="H32" s="1289"/>
      <c r="I32" s="1288"/>
      <c r="J32" s="1287"/>
      <c r="K32" s="1286" t="s">
        <v>591</v>
      </c>
      <c r="L32" s="1285"/>
      <c r="M32" s="1106" t="s">
        <v>119</v>
      </c>
      <c r="N32" s="1188" t="str">
        <f>IF([2]高女雙!$M$93=[2]高女雙!$O$93,"",([2]高女雙!$M$93))</f>
        <v/>
      </c>
      <c r="O32" s="1267"/>
      <c r="P32" s="1266"/>
      <c r="Q32" s="1266"/>
      <c r="R32" s="1265"/>
      <c r="S32" s="1264"/>
    </row>
    <row r="33" spans="2:19" ht="24" customHeight="1" thickBot="1">
      <c r="B33" s="1266"/>
      <c r="C33" s="1266"/>
      <c r="D33" s="1267"/>
      <c r="E33" s="1284" t="str">
        <f>[2]高女雙!$Z$93</f>
        <v/>
      </c>
      <c r="F33" s="1283"/>
      <c r="G33" s="1282">
        <v>15</v>
      </c>
      <c r="H33" s="1271" t="str">
        <f>VLOOKUP(G33,[3]高女雙!$A$61:$G$114,4,0)</f>
        <v>苗栗縣大同高中</v>
      </c>
      <c r="I33" s="1270" t="str">
        <f>VLOOKUP(G33,[3]高女雙!$A$61:$G$114,5,0)</f>
        <v>黃  婕</v>
      </c>
      <c r="J33" s="1270" t="str">
        <f>VLOOKUP(G33,[3]高女雙!$A$61:$G$114,6,0)</f>
        <v>黃琦雯</v>
      </c>
      <c r="K33" s="1281"/>
      <c r="L33" s="1281"/>
      <c r="M33" s="1094"/>
      <c r="N33" s="1185" t="str">
        <f>IF([2]高女雙!$M$93=[2]高女雙!$O$93,"",([2]高女雙!$O$93))</f>
        <v/>
      </c>
      <c r="O33" s="1280" t="str">
        <f>[2]高女雙!$Y$93</f>
        <v/>
      </c>
      <c r="P33" s="1266"/>
      <c r="Q33" s="1266"/>
      <c r="R33" s="1265"/>
      <c r="S33" s="1264"/>
    </row>
    <row r="34" spans="2:19" ht="24" customHeight="1" thickBot="1">
      <c r="B34" s="1266"/>
      <c r="C34" s="1266"/>
      <c r="D34" s="1267"/>
      <c r="E34" s="1267"/>
      <c r="F34" s="1267"/>
      <c r="G34" s="1272"/>
      <c r="H34" s="1271"/>
      <c r="I34" s="1270"/>
      <c r="J34" s="1269"/>
      <c r="K34" s="1279" t="s">
        <v>590</v>
      </c>
      <c r="L34" s="1278" t="s">
        <v>113</v>
      </c>
      <c r="M34" s="1188" t="str">
        <f>IF([2]高女雙!$M$89=[2]高女雙!$O$89,"",([2]高女雙!$M$89))</f>
        <v/>
      </c>
      <c r="N34" s="1277"/>
      <c r="O34" s="1267"/>
      <c r="P34" s="1266"/>
      <c r="Q34" s="1266"/>
      <c r="R34" s="1265"/>
      <c r="S34" s="1264"/>
    </row>
    <row r="35" spans="2:19" ht="24" customHeight="1" thickBot="1">
      <c r="B35" s="1266"/>
      <c r="C35" s="1266"/>
      <c r="D35" s="1267"/>
      <c r="E35" s="1267"/>
      <c r="F35" s="1267"/>
      <c r="G35" s="1276">
        <v>16</v>
      </c>
      <c r="H35" s="1271" t="str">
        <f>VLOOKUP(G35,[3]高女雙!$A$61:$G$114,4,0)</f>
        <v>新北市淡江高中</v>
      </c>
      <c r="I35" s="1270" t="str">
        <f>VLOOKUP(G35,[3]高女雙!$A$61:$G$114,5,0)</f>
        <v>黃禹喬</v>
      </c>
      <c r="J35" s="1270" t="str">
        <f>VLOOKUP(G35,[3]高女雙!$A$61:$G$114,6,0)</f>
        <v>王婷律</v>
      </c>
      <c r="K35" s="1275"/>
      <c r="L35" s="1274"/>
      <c r="M35" s="1185" t="str">
        <f>IF([2]高女雙!$M$89=[2]高女雙!$O$89,"",([2]高女雙!$O$89))</f>
        <v/>
      </c>
      <c r="N35" s="1273" t="str">
        <f>[2]高女雙!$Y$89</f>
        <v/>
      </c>
      <c r="O35" s="1267"/>
      <c r="P35" s="1266"/>
      <c r="Q35" s="1266"/>
      <c r="R35" s="1265"/>
      <c r="S35" s="1264"/>
    </row>
    <row r="36" spans="2:19" ht="24" customHeight="1">
      <c r="B36" s="1266"/>
      <c r="C36" s="1266"/>
      <c r="D36" s="1267"/>
      <c r="E36" s="1267"/>
      <c r="F36" s="1267"/>
      <c r="G36" s="1272"/>
      <c r="H36" s="1271"/>
      <c r="I36" s="1270"/>
      <c r="J36" s="1269"/>
      <c r="K36" s="1268"/>
      <c r="L36" s="1267"/>
      <c r="M36" s="1267"/>
      <c r="N36" s="1267"/>
      <c r="O36" s="1267"/>
      <c r="P36" s="1266"/>
      <c r="Q36" s="1266"/>
      <c r="R36" s="1265"/>
      <c r="S36" s="1264"/>
    </row>
  </sheetData>
  <sheetProtection password="CEBE" sheet="1" objects="1" scenarios="1"/>
  <mergeCells count="105">
    <mergeCell ref="H19:H20"/>
    <mergeCell ref="H21:H22"/>
    <mergeCell ref="H23:H24"/>
    <mergeCell ref="H13:H14"/>
    <mergeCell ref="E14:E27"/>
    <mergeCell ref="I19:I20"/>
    <mergeCell ref="I21:I22"/>
    <mergeCell ref="M28:M29"/>
    <mergeCell ref="O14:O27"/>
    <mergeCell ref="J17:J18"/>
    <mergeCell ref="J19:J20"/>
    <mergeCell ref="J29:J30"/>
    <mergeCell ref="H17:H18"/>
    <mergeCell ref="I23:I24"/>
    <mergeCell ref="J35:J36"/>
    <mergeCell ref="H31:H32"/>
    <mergeCell ref="G25:G26"/>
    <mergeCell ref="I25:I26"/>
    <mergeCell ref="K32:L33"/>
    <mergeCell ref="K30:K31"/>
    <mergeCell ref="L30:L31"/>
    <mergeCell ref="H29:H30"/>
    <mergeCell ref="G33:G34"/>
    <mergeCell ref="H33:H34"/>
    <mergeCell ref="H35:H36"/>
    <mergeCell ref="H25:H26"/>
    <mergeCell ref="H27:H28"/>
    <mergeCell ref="L34:L35"/>
    <mergeCell ref="B14:B27"/>
    <mergeCell ref="C14:C27"/>
    <mergeCell ref="K34:K35"/>
    <mergeCell ref="I35:I36"/>
    <mergeCell ref="J31:J32"/>
    <mergeCell ref="J33:J34"/>
    <mergeCell ref="D14:D27"/>
    <mergeCell ref="G35:G36"/>
    <mergeCell ref="I33:I34"/>
    <mergeCell ref="J21:J22"/>
    <mergeCell ref="J23:J24"/>
    <mergeCell ref="J25:J26"/>
    <mergeCell ref="J27:J28"/>
    <mergeCell ref="J13:J14"/>
    <mergeCell ref="M32:M33"/>
    <mergeCell ref="I27:I28"/>
    <mergeCell ref="I29:I30"/>
    <mergeCell ref="I31:I32"/>
    <mergeCell ref="J15:J16"/>
    <mergeCell ref="J5:J6"/>
    <mergeCell ref="J7:J8"/>
    <mergeCell ref="J9:J10"/>
    <mergeCell ref="J11:J12"/>
    <mergeCell ref="I15:I16"/>
    <mergeCell ref="I17:I18"/>
    <mergeCell ref="G13:G14"/>
    <mergeCell ref="G15:G16"/>
    <mergeCell ref="G17:G18"/>
    <mergeCell ref="G23:G24"/>
    <mergeCell ref="I5:I6"/>
    <mergeCell ref="I7:I8"/>
    <mergeCell ref="I9:I10"/>
    <mergeCell ref="I11:I12"/>
    <mergeCell ref="I13:I14"/>
    <mergeCell ref="H15:H16"/>
    <mergeCell ref="B2:S3"/>
    <mergeCell ref="F9:F16"/>
    <mergeCell ref="K20:L20"/>
    <mergeCell ref="K24:L25"/>
    <mergeCell ref="G5:G6"/>
    <mergeCell ref="L26:L27"/>
    <mergeCell ref="L22:L23"/>
    <mergeCell ref="F25:F32"/>
    <mergeCell ref="G7:G8"/>
    <mergeCell ref="G9:G10"/>
    <mergeCell ref="H5:H6"/>
    <mergeCell ref="H7:H8"/>
    <mergeCell ref="H9:H10"/>
    <mergeCell ref="H11:H12"/>
    <mergeCell ref="G29:G30"/>
    <mergeCell ref="G31:G32"/>
    <mergeCell ref="G11:G12"/>
    <mergeCell ref="G19:G20"/>
    <mergeCell ref="G21:G22"/>
    <mergeCell ref="G27:G28"/>
    <mergeCell ref="K22:K23"/>
    <mergeCell ref="K10:K11"/>
    <mergeCell ref="M12:M13"/>
    <mergeCell ref="K21:L21"/>
    <mergeCell ref="K14:K15"/>
    <mergeCell ref="P14:P27"/>
    <mergeCell ref="Q14:Q27"/>
    <mergeCell ref="L6:L7"/>
    <mergeCell ref="L18:L19"/>
    <mergeCell ref="L14:L15"/>
    <mergeCell ref="M16:M17"/>
    <mergeCell ref="M24:M25"/>
    <mergeCell ref="K6:K7"/>
    <mergeCell ref="R13:R28"/>
    <mergeCell ref="M8:M9"/>
    <mergeCell ref="L10:L11"/>
    <mergeCell ref="K8:L9"/>
    <mergeCell ref="N12:N13"/>
    <mergeCell ref="N28:N29"/>
    <mergeCell ref="K26:K27"/>
    <mergeCell ref="K18:K19"/>
    <mergeCell ref="K16:L17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36"/>
  <sheetViews>
    <sheetView topLeftCell="A25" zoomScaleNormal="75" workbookViewId="0">
      <selection activeCell="P23" sqref="P23"/>
    </sheetView>
  </sheetViews>
  <sheetFormatPr defaultRowHeight="15.95" customHeight="1"/>
  <cols>
    <col min="1" max="1" width="3.25" style="1257" customWidth="1"/>
    <col min="2" max="5" width="3.625" style="1257" customWidth="1"/>
    <col min="6" max="6" width="7.625" style="1257" customWidth="1"/>
    <col min="7" max="7" width="3.625" style="1263" customWidth="1"/>
    <col min="8" max="8" width="14.625" style="1257" customWidth="1"/>
    <col min="9" max="10" width="6.625" style="1257" customWidth="1"/>
    <col min="11" max="11" width="6.625" style="1262" customWidth="1"/>
    <col min="12" max="12" width="5.25" style="1261" customWidth="1"/>
    <col min="13" max="14" width="6.625" style="1260" customWidth="1"/>
    <col min="15" max="17" width="3.625" style="1260" customWidth="1"/>
    <col min="18" max="18" width="3.625" style="1259" customWidth="1"/>
    <col min="19" max="19" width="3.625" style="1258" customWidth="1"/>
    <col min="20" max="16384" width="9" style="1257"/>
  </cols>
  <sheetData>
    <row r="1" spans="1:19" ht="15.95" customHeight="1">
      <c r="B1" s="1341"/>
      <c r="C1" s="1341"/>
      <c r="D1" s="1341"/>
      <c r="E1" s="1341"/>
      <c r="F1" s="1341"/>
      <c r="G1" s="1342"/>
      <c r="H1" s="1341"/>
      <c r="K1" s="1341"/>
      <c r="L1" s="1353"/>
      <c r="M1" s="1353"/>
      <c r="N1" s="1353"/>
      <c r="O1" s="1353"/>
      <c r="P1" s="1341"/>
      <c r="Q1" s="1341"/>
      <c r="R1" s="1341"/>
      <c r="S1" s="1340"/>
    </row>
    <row r="2" spans="1:19" ht="15.95" customHeight="1">
      <c r="B2" s="1338" t="s">
        <v>639</v>
      </c>
      <c r="C2" s="1338"/>
      <c r="D2" s="1352"/>
      <c r="E2" s="1352"/>
      <c r="F2" s="1352"/>
      <c r="G2" s="1352"/>
      <c r="H2" s="1352"/>
      <c r="I2" s="1352"/>
      <c r="J2" s="1352"/>
      <c r="K2" s="1352"/>
      <c r="L2" s="1352"/>
      <c r="M2" s="1352"/>
      <c r="N2" s="1352"/>
      <c r="O2" s="1352"/>
      <c r="P2" s="1352"/>
      <c r="Q2" s="1352"/>
      <c r="R2" s="1352"/>
      <c r="S2" s="1352"/>
    </row>
    <row r="3" spans="1:19" ht="15.95" customHeight="1">
      <c r="B3" s="1352"/>
      <c r="C3" s="1352"/>
      <c r="D3" s="1352"/>
      <c r="E3" s="1352"/>
      <c r="F3" s="1352"/>
      <c r="G3" s="1352"/>
      <c r="H3" s="1352"/>
      <c r="I3" s="1352"/>
      <c r="J3" s="1352"/>
      <c r="K3" s="1352"/>
      <c r="L3" s="1352"/>
      <c r="M3" s="1352"/>
      <c r="N3" s="1352"/>
      <c r="O3" s="1352"/>
      <c r="P3" s="1352"/>
      <c r="Q3" s="1352"/>
      <c r="R3" s="1352"/>
      <c r="S3" s="1352"/>
    </row>
    <row r="4" spans="1:19" ht="15.95" customHeight="1">
      <c r="B4" s="1334"/>
      <c r="C4" s="1334"/>
      <c r="D4" s="1334"/>
      <c r="E4" s="1334"/>
      <c r="F4" s="1334"/>
      <c r="G4" s="1336"/>
      <c r="H4" s="1334"/>
      <c r="I4" s="1335"/>
      <c r="J4" s="1335"/>
      <c r="K4" s="1334"/>
      <c r="L4" s="1334"/>
      <c r="M4" s="1334"/>
      <c r="N4" s="1334"/>
      <c r="O4" s="1334"/>
      <c r="P4" s="1333"/>
      <c r="Q4" s="1333"/>
      <c r="R4" s="1333"/>
      <c r="S4" s="1332"/>
    </row>
    <row r="5" spans="1:19" ht="24" customHeight="1" thickBot="1">
      <c r="B5" s="1343"/>
      <c r="C5" s="1343"/>
      <c r="D5" s="1267"/>
      <c r="E5" s="1267"/>
      <c r="F5" s="1267"/>
      <c r="G5" s="1282">
        <v>1</v>
      </c>
      <c r="H5" s="1271" t="str">
        <f>VLOOKUP(G5,[3]國男雙!$A$61:$G$114,4,0)</f>
        <v>臺北市麗山國中</v>
      </c>
      <c r="I5" s="1270" t="str">
        <f>VLOOKUP(G5,[3]國男雙!$A$61:$G$114,5,0)</f>
        <v>黃冠熏</v>
      </c>
      <c r="J5" s="1270" t="str">
        <f>VLOOKUP(G5,[3]國男雙!$A$61:$G$114,6,0)</f>
        <v>馬正軒</v>
      </c>
      <c r="K5" s="1329"/>
      <c r="L5" s="1267"/>
      <c r="M5" s="1267"/>
      <c r="N5" s="1267"/>
      <c r="O5" s="1267"/>
      <c r="P5" s="1329"/>
      <c r="Q5" s="1329"/>
      <c r="R5" s="1328"/>
      <c r="S5" s="1351"/>
    </row>
    <row r="6" spans="1:19" ht="24" customHeight="1" thickBot="1">
      <c r="B6" s="1343"/>
      <c r="C6" s="1343"/>
      <c r="D6" s="1267"/>
      <c r="E6" s="1267"/>
      <c r="F6" s="1267"/>
      <c r="G6" s="1272"/>
      <c r="H6" s="1271"/>
      <c r="I6" s="1270"/>
      <c r="J6" s="1269"/>
      <c r="K6" s="1279" t="s">
        <v>638</v>
      </c>
      <c r="L6" s="1350" t="s">
        <v>587</v>
      </c>
      <c r="M6" s="1185" t="str">
        <f>IF([2]國男雙!$M$82=[2]國男雙!$O$82,"",([2]國男雙!$M$82))</f>
        <v/>
      </c>
      <c r="N6" s="1280" t="str">
        <f>[2]國男雙!$Y$82</f>
        <v/>
      </c>
      <c r="O6" s="1267"/>
      <c r="P6" s="1329"/>
      <c r="Q6" s="1329"/>
      <c r="R6" s="1328"/>
      <c r="S6" s="1293"/>
    </row>
    <row r="7" spans="1:19" ht="24" customHeight="1" thickBot="1">
      <c r="B7" s="1343"/>
      <c r="C7" s="1343"/>
      <c r="D7" s="1267"/>
      <c r="E7" s="1267"/>
      <c r="F7" s="1267"/>
      <c r="G7" s="1276">
        <v>2</v>
      </c>
      <c r="H7" s="1271" t="str">
        <f>VLOOKUP(G7,[3]國男雙!$A$61:$G$114,4,0)</f>
        <v>新竹市香山高中</v>
      </c>
      <c r="I7" s="1270" t="str">
        <f>VLOOKUP(G7,[3]國男雙!$A$61:$G$114,5,0)</f>
        <v>吳泊宸</v>
      </c>
      <c r="J7" s="1270" t="str">
        <f>VLOOKUP(G7,[3]國男雙!$A$61:$G$114,6,0)</f>
        <v>郭致豪</v>
      </c>
      <c r="K7" s="1344"/>
      <c r="L7" s="1349"/>
      <c r="M7" s="1204" t="str">
        <f>IF([2]國男雙!$M$82=[2]國男雙!$O$82,"",([2]國男雙!$O$82))</f>
        <v/>
      </c>
      <c r="N7" s="1267"/>
      <c r="O7" s="1267"/>
      <c r="P7" s="1329"/>
      <c r="Q7" s="1329"/>
      <c r="R7" s="1328"/>
      <c r="S7" s="1293"/>
    </row>
    <row r="8" spans="1:19" ht="24" customHeight="1" thickBot="1">
      <c r="B8" s="1266"/>
      <c r="C8" s="1266"/>
      <c r="D8" s="1267"/>
      <c r="E8" s="1331" t="str">
        <f>[2]國男雙!$Z$90</f>
        <v/>
      </c>
      <c r="F8" s="1283"/>
      <c r="G8" s="1272"/>
      <c r="H8" s="1271"/>
      <c r="I8" s="1270"/>
      <c r="J8" s="1269"/>
      <c r="K8" s="1286" t="s">
        <v>637</v>
      </c>
      <c r="L8" s="1346"/>
      <c r="M8" s="1106" t="s">
        <v>585</v>
      </c>
      <c r="N8" s="1185" t="str">
        <f>IF([2]國男雙!$M$90=[2]國男雙!$O$90,"",([2]國男雙!$M$90))</f>
        <v/>
      </c>
      <c r="O8" s="1280" t="str">
        <f>[2]國男雙!$Y$90</f>
        <v/>
      </c>
      <c r="P8" s="1329"/>
      <c r="Q8" s="1329"/>
      <c r="R8" s="1328"/>
      <c r="S8" s="1293"/>
    </row>
    <row r="9" spans="1:19" ht="24" customHeight="1" thickBot="1">
      <c r="B9" s="1292"/>
      <c r="C9" s="1292"/>
      <c r="D9" s="1267"/>
      <c r="E9" s="1267"/>
      <c r="F9" s="1317" t="s">
        <v>636</v>
      </c>
      <c r="G9" s="1316">
        <v>3</v>
      </c>
      <c r="H9" s="1315" t="str">
        <f>VLOOKUP(G9,[3]國男雙!$A$61:$G$114,4,0)</f>
        <v>臺南市白河國中</v>
      </c>
      <c r="I9" s="1314" t="str">
        <f>VLOOKUP(G9,[3]國男雙!$A$61:$G$114,5,0)</f>
        <v>葉展嘉</v>
      </c>
      <c r="J9" s="1314" t="str">
        <f>VLOOKUP(G9,[3]國男雙!$A$61:$G$114,6,0)</f>
        <v>徐義閎</v>
      </c>
      <c r="K9" s="1345"/>
      <c r="L9" s="1345"/>
      <c r="M9" s="1094"/>
      <c r="N9" s="1204" t="str">
        <f>IF([2]國男雙!$M$90=[2]國男雙!$O$90,"",([2]國男雙!$O$90))</f>
        <v/>
      </c>
      <c r="O9" s="1277"/>
      <c r="P9" s="1329"/>
      <c r="Q9" s="1329"/>
      <c r="R9" s="1328"/>
      <c r="S9" s="1293"/>
    </row>
    <row r="10" spans="1:19" ht="24" customHeight="1" thickBot="1">
      <c r="B10" s="1292"/>
      <c r="C10" s="1292"/>
      <c r="D10" s="1267"/>
      <c r="E10" s="1267"/>
      <c r="F10" s="1297"/>
      <c r="G10" s="1282"/>
      <c r="H10" s="1296"/>
      <c r="I10" s="1295"/>
      <c r="J10" s="1298"/>
      <c r="K10" s="1279" t="s">
        <v>635</v>
      </c>
      <c r="L10" s="1278" t="s">
        <v>582</v>
      </c>
      <c r="M10" s="1188" t="str">
        <f>IF([2]國男雙!$M$83=[2]國男雙!$O$83,"",([2]國男雙!$M$83))</f>
        <v/>
      </c>
      <c r="N10" s="1232"/>
      <c r="O10" s="1277"/>
      <c r="P10" s="1329"/>
      <c r="Q10" s="1329"/>
      <c r="R10" s="1328"/>
      <c r="S10" s="1293"/>
    </row>
    <row r="11" spans="1:19" ht="24" customHeight="1" thickBot="1">
      <c r="B11" s="1292"/>
      <c r="C11" s="1292"/>
      <c r="D11" s="1329"/>
      <c r="E11" s="1329"/>
      <c r="F11" s="1297"/>
      <c r="G11" s="1282">
        <v>4</v>
      </c>
      <c r="H11" s="1296" t="str">
        <f>VLOOKUP(G11,[3]國男雙!$A$61:$G$114,4,0)</f>
        <v>屏東縣至正國中</v>
      </c>
      <c r="I11" s="1295" t="str">
        <f>VLOOKUP(G11,[3]國男雙!$A$61:$G$114,5,0)</f>
        <v>龔亮哲</v>
      </c>
      <c r="J11" s="1295" t="str">
        <f>VLOOKUP(G11,[3]國男雙!$A$61:$G$114,6,0)</f>
        <v>吳彥霆</v>
      </c>
      <c r="K11" s="1344"/>
      <c r="L11" s="1274"/>
      <c r="M11" s="1185" t="str">
        <f>IF([2]國男雙!$M$83=[2]國男雙!$O$83,"",([2]國男雙!$O$83))</f>
        <v/>
      </c>
      <c r="N11" s="1228" t="str">
        <f>[2]國男雙!$Y$83</f>
        <v/>
      </c>
      <c r="O11" s="1330"/>
      <c r="P11" s="1329"/>
      <c r="Q11" s="1329"/>
      <c r="R11" s="1328"/>
      <c r="S11" s="1293"/>
    </row>
    <row r="12" spans="1:19" ht="24" customHeight="1" thickBot="1">
      <c r="A12" s="1284" t="str">
        <f>[2]國男雙!$Y$94</f>
        <v/>
      </c>
      <c r="B12" s="1301"/>
      <c r="C12" s="1192" t="str">
        <f>[2]國男雙!$Z$94</f>
        <v/>
      </c>
      <c r="D12" s="1214"/>
      <c r="E12" s="1221" t="str">
        <f>IF([2]國男雙!$M$94=[2]國男雙!$O$94,"",([2]國男雙!$M$94))</f>
        <v/>
      </c>
      <c r="F12" s="1297"/>
      <c r="G12" s="1282"/>
      <c r="H12" s="1296"/>
      <c r="I12" s="1295"/>
      <c r="J12" s="1298"/>
      <c r="K12" s="1305"/>
      <c r="L12" s="1348"/>
      <c r="M12" s="1303" t="s">
        <v>634</v>
      </c>
      <c r="N12" s="1106" t="s">
        <v>580</v>
      </c>
      <c r="O12" s="1218" t="str">
        <f>IF([2]國男雙!$M$96=[2]國男雙!$O$96,"",([2]國男雙!$M$96))</f>
        <v/>
      </c>
      <c r="P12" s="1211"/>
      <c r="Q12" s="1189" t="str">
        <f>[2]國男雙!$Z$96</f>
        <v/>
      </c>
      <c r="R12" s="1328"/>
      <c r="S12" s="1280" t="str">
        <f>[2]國男雙!$Y$96</f>
        <v/>
      </c>
    </row>
    <row r="13" spans="1:19" ht="24" customHeight="1" thickBot="1">
      <c r="B13" s="1327"/>
      <c r="C13" s="1213" t="str">
        <f>IF([2]國男雙!$M$98=[2]國男雙!$O$98,"",([2]國男雙!$M$98))</f>
        <v/>
      </c>
      <c r="D13" s="1245"/>
      <c r="E13" s="1213" t="str">
        <f>IF([2]國男雙!$M$94=[2]國男雙!$O$94,"",([2]國男雙!$O$94))</f>
        <v/>
      </c>
      <c r="F13" s="1297"/>
      <c r="G13" s="1282">
        <v>5</v>
      </c>
      <c r="H13" s="1296" t="str">
        <f>VLOOKUP(G13,[3]國男雙!$A$61:$G$114,4,0)</f>
        <v>高雄市福誠高中</v>
      </c>
      <c r="I13" s="1295" t="str">
        <f>VLOOKUP(G13,[3]國男雙!$A$61:$G$114,5,0)</f>
        <v>陳俊廷</v>
      </c>
      <c r="J13" s="1295" t="str">
        <f>VLOOKUP(G13,[3]國男雙!$A$61:$G$114,6,0)</f>
        <v>莊竣淵</v>
      </c>
      <c r="K13" s="1347"/>
      <c r="L13" s="1347"/>
      <c r="M13" s="1299"/>
      <c r="N13" s="1094"/>
      <c r="O13" s="1185" t="str">
        <f>IF([2]國男雙!$M$96=[2]國男雙!$O$96,"",([2]國男雙!$O$96))</f>
        <v/>
      </c>
      <c r="P13" s="1244"/>
      <c r="Q13" s="1243" t="str">
        <f>IF([2]國男雙!$M$100=[2]國男雙!$O$100,"",([2]國男雙!$M$100))</f>
        <v/>
      </c>
      <c r="R13" s="1326" t="s">
        <v>579</v>
      </c>
      <c r="S13" s="1293"/>
    </row>
    <row r="14" spans="1:19" ht="24" customHeight="1" thickBot="1">
      <c r="B14" s="1325" t="s">
        <v>578</v>
      </c>
      <c r="C14" s="1313" t="s">
        <v>633</v>
      </c>
      <c r="D14" s="1325" t="s">
        <v>576</v>
      </c>
      <c r="E14" s="1324" t="s">
        <v>632</v>
      </c>
      <c r="F14" s="1297"/>
      <c r="G14" s="1282"/>
      <c r="H14" s="1296"/>
      <c r="I14" s="1295"/>
      <c r="J14" s="1298"/>
      <c r="K14" s="1279" t="s">
        <v>631</v>
      </c>
      <c r="L14" s="1278" t="s">
        <v>572</v>
      </c>
      <c r="M14" s="1185" t="str">
        <f>IF([2]國男雙!$M$84=[2]國男雙!$O$84,"",([2]國男雙!$M$84))</f>
        <v/>
      </c>
      <c r="N14" s="1240" t="str">
        <f>[2]國男雙!$Y$84</f>
        <v/>
      </c>
      <c r="O14" s="1310" t="s">
        <v>630</v>
      </c>
      <c r="P14" s="1323" t="s">
        <v>570</v>
      </c>
      <c r="Q14" s="1308" t="s">
        <v>629</v>
      </c>
      <c r="R14" s="1307"/>
      <c r="S14" s="1293"/>
    </row>
    <row r="15" spans="1:19" ht="24" customHeight="1" thickBot="1">
      <c r="B15" s="1312"/>
      <c r="C15" s="1313"/>
      <c r="D15" s="1312"/>
      <c r="E15" s="1311"/>
      <c r="F15" s="1297"/>
      <c r="G15" s="1282">
        <v>6</v>
      </c>
      <c r="H15" s="1296" t="str">
        <f>VLOOKUP(G15,[3]國男雙!$A$61:$G$114,4,0)</f>
        <v>宜蘭縣中華國中</v>
      </c>
      <c r="I15" s="1295" t="str">
        <f>VLOOKUP(G15,[3]國男雙!$A$61:$G$114,5,0)</f>
        <v>賴彥騰</v>
      </c>
      <c r="J15" s="1295" t="str">
        <f>VLOOKUP(G15,[3]國男雙!$A$61:$G$114,6,0)</f>
        <v>羅國任</v>
      </c>
      <c r="K15" s="1344"/>
      <c r="L15" s="1274"/>
      <c r="M15" s="1204" t="str">
        <f>IF([2]國男雙!$M$84=[2]國男雙!$O$84,"",([2]國男雙!$O$84))</f>
        <v/>
      </c>
      <c r="N15" s="1203"/>
      <c r="O15" s="1310"/>
      <c r="P15" s="1309"/>
      <c r="Q15" s="1308"/>
      <c r="R15" s="1307"/>
      <c r="S15" s="1293"/>
    </row>
    <row r="16" spans="1:19" ht="24" customHeight="1" thickBot="1">
      <c r="B16" s="1312"/>
      <c r="C16" s="1313"/>
      <c r="D16" s="1312"/>
      <c r="E16" s="1311"/>
      <c r="F16" s="1291"/>
      <c r="G16" s="1290"/>
      <c r="H16" s="1289"/>
      <c r="I16" s="1288"/>
      <c r="J16" s="1287"/>
      <c r="K16" s="1286" t="s">
        <v>628</v>
      </c>
      <c r="L16" s="1346"/>
      <c r="M16" s="1106" t="s">
        <v>567</v>
      </c>
      <c r="N16" s="1188" t="str">
        <f>IF([2]國男雙!$M$91=[2]國男雙!$O$91,"",([2]國男雙!$M$91))</f>
        <v/>
      </c>
      <c r="O16" s="1310"/>
      <c r="P16" s="1309"/>
      <c r="Q16" s="1308"/>
      <c r="R16" s="1307"/>
      <c r="S16" s="1293"/>
    </row>
    <row r="17" spans="1:19" ht="24" customHeight="1" thickBot="1">
      <c r="B17" s="1312"/>
      <c r="C17" s="1313"/>
      <c r="D17" s="1312"/>
      <c r="E17" s="1311"/>
      <c r="F17" s="1280" t="str">
        <f>[2]國男雙!$Z$91</f>
        <v/>
      </c>
      <c r="G17" s="1282">
        <v>7</v>
      </c>
      <c r="H17" s="1271" t="str">
        <f>VLOOKUP(G17,[3]國男雙!$A$61:$G$114,4,0)</f>
        <v>新北市海山高中</v>
      </c>
      <c r="I17" s="1270" t="str">
        <f>VLOOKUP(G17,[3]國男雙!$A$61:$G$114,5,0)</f>
        <v>林聖諺</v>
      </c>
      <c r="J17" s="1270" t="str">
        <f>VLOOKUP(G17,[3]國男雙!$A$61:$G$114,6,0)</f>
        <v>嚴楷崴</v>
      </c>
      <c r="K17" s="1345"/>
      <c r="L17" s="1345"/>
      <c r="M17" s="1094"/>
      <c r="N17" s="1185" t="str">
        <f>IF([2]國男雙!$M$91=[2]國男雙!$O$91,"",([2]國男雙!$O$91))</f>
        <v/>
      </c>
      <c r="O17" s="1310"/>
      <c r="P17" s="1309"/>
      <c r="Q17" s="1308"/>
      <c r="R17" s="1307"/>
      <c r="S17" s="1293"/>
    </row>
    <row r="18" spans="1:19" ht="24" customHeight="1" thickBot="1">
      <c r="B18" s="1312"/>
      <c r="C18" s="1313"/>
      <c r="D18" s="1312"/>
      <c r="E18" s="1311"/>
      <c r="F18" s="1318"/>
      <c r="G18" s="1272"/>
      <c r="H18" s="1271"/>
      <c r="I18" s="1270"/>
      <c r="J18" s="1269"/>
      <c r="K18" s="1279" t="s">
        <v>627</v>
      </c>
      <c r="L18" s="1278" t="s">
        <v>565</v>
      </c>
      <c r="M18" s="1188" t="str">
        <f>IF([2]國男雙!$M$85=[2]國男雙!$O$85,"",([2]國男雙!$M$85))</f>
        <v/>
      </c>
      <c r="N18" s="1187"/>
      <c r="O18" s="1310"/>
      <c r="P18" s="1309"/>
      <c r="Q18" s="1308"/>
      <c r="R18" s="1307"/>
      <c r="S18" s="1293"/>
    </row>
    <row r="19" spans="1:19" ht="24" customHeight="1" thickBot="1">
      <c r="B19" s="1312"/>
      <c r="C19" s="1313"/>
      <c r="D19" s="1312"/>
      <c r="E19" s="1311"/>
      <c r="F19" s="1318"/>
      <c r="G19" s="1276">
        <v>8</v>
      </c>
      <c r="H19" s="1271" t="str">
        <f>VLOOKUP(G19,[3]國男雙!$A$61:$G$114,4,0)</f>
        <v>臺南市崑山高中</v>
      </c>
      <c r="I19" s="1270" t="str">
        <f>VLOOKUP(G19,[3]國男雙!$A$61:$G$114,5,0)</f>
        <v>張師瀚</v>
      </c>
      <c r="J19" s="1270" t="str">
        <f>VLOOKUP(G19,[3]國男雙!$A$61:$G$114,6,0)</f>
        <v>張辰毅</v>
      </c>
      <c r="K19" s="1344"/>
      <c r="L19" s="1274"/>
      <c r="M19" s="1185" t="str">
        <f>IF([2]國男雙!$M$85=[2]國男雙!$O$85,"",([2]國男雙!$O$85))</f>
        <v/>
      </c>
      <c r="N19" s="1184" t="str">
        <f>[2]國男雙!$Y$85</f>
        <v/>
      </c>
      <c r="O19" s="1310"/>
      <c r="P19" s="1309"/>
      <c r="Q19" s="1308"/>
      <c r="R19" s="1307"/>
      <c r="S19" s="1293"/>
    </row>
    <row r="20" spans="1:19" ht="24" customHeight="1" thickBot="1">
      <c r="A20" s="1221" t="str">
        <f>IF([2]國男雙!$M$99=[2]國男雙!$O$99,"",([2]國男雙!$M$99))</f>
        <v/>
      </c>
      <c r="B20" s="1312"/>
      <c r="C20" s="1313"/>
      <c r="D20" s="1312"/>
      <c r="E20" s="1311"/>
      <c r="F20" s="1318"/>
      <c r="G20" s="1272"/>
      <c r="H20" s="1271"/>
      <c r="I20" s="1270"/>
      <c r="J20" s="1269"/>
      <c r="K20" s="1322"/>
      <c r="L20" s="1346"/>
      <c r="M20" s="1267"/>
      <c r="N20" s="1071"/>
      <c r="O20" s="1310"/>
      <c r="P20" s="1309"/>
      <c r="Q20" s="1308"/>
      <c r="R20" s="1307"/>
      <c r="S20" s="1218" t="str">
        <f>IF([2]國男雙!$M$101=[2]國男雙!$O$101,"",([2]國男雙!$M$101))</f>
        <v/>
      </c>
    </row>
    <row r="21" spans="1:19" ht="24" customHeight="1" thickBot="1">
      <c r="A21" s="1213" t="str">
        <f>IF([2]國男雙!$M$99=[2]國男雙!$O$99,"",([2]國男雙!$O$99))</f>
        <v/>
      </c>
      <c r="B21" s="1312"/>
      <c r="C21" s="1313"/>
      <c r="D21" s="1312"/>
      <c r="E21" s="1311"/>
      <c r="F21" s="1318"/>
      <c r="G21" s="1282">
        <v>9</v>
      </c>
      <c r="H21" s="1271" t="str">
        <f>VLOOKUP(G21,[3]國男雙!$A$61:$G$114,4,0)</f>
        <v>臺北市麗山國中</v>
      </c>
      <c r="I21" s="1270" t="str">
        <f>VLOOKUP(G21,[3]國男雙!$A$61:$G$114,5,0)</f>
        <v>王建智</v>
      </c>
      <c r="J21" s="1270" t="str">
        <f>VLOOKUP(G21,[3]國男雙!$A$61:$G$114,6,0)</f>
        <v>魏呈庭</v>
      </c>
      <c r="K21" s="1320"/>
      <c r="L21" s="1345"/>
      <c r="M21" s="1267"/>
      <c r="N21" s="1071"/>
      <c r="O21" s="1310"/>
      <c r="P21" s="1309"/>
      <c r="Q21" s="1308"/>
      <c r="R21" s="1307"/>
      <c r="S21" s="1185" t="str">
        <f>IF([2]國男雙!$M$101=[2]國男雙!$O$101,"",([2]國男雙!$O$101))</f>
        <v/>
      </c>
    </row>
    <row r="22" spans="1:19" ht="24" customHeight="1" thickBot="1">
      <c r="B22" s="1312"/>
      <c r="C22" s="1313"/>
      <c r="D22" s="1312"/>
      <c r="E22" s="1311"/>
      <c r="F22" s="1318"/>
      <c r="G22" s="1272"/>
      <c r="H22" s="1271"/>
      <c r="I22" s="1270"/>
      <c r="J22" s="1269"/>
      <c r="K22" s="1279" t="s">
        <v>626</v>
      </c>
      <c r="L22" s="1278" t="s">
        <v>563</v>
      </c>
      <c r="M22" s="1185" t="str">
        <f>IF([2]國男雙!$M$86=[2]國男雙!$O$86,"",([2]國男雙!$M$86))</f>
        <v/>
      </c>
      <c r="N22" s="1189" t="str">
        <f>[2]國男雙!$Y$86</f>
        <v/>
      </c>
      <c r="O22" s="1310"/>
      <c r="P22" s="1309"/>
      <c r="Q22" s="1308"/>
      <c r="R22" s="1307"/>
      <c r="S22" s="1293"/>
    </row>
    <row r="23" spans="1:19" ht="24" customHeight="1" thickBot="1">
      <c r="B23" s="1312"/>
      <c r="C23" s="1313"/>
      <c r="D23" s="1312"/>
      <c r="E23" s="1311"/>
      <c r="F23" s="1318"/>
      <c r="G23" s="1276">
        <v>10</v>
      </c>
      <c r="H23" s="1271" t="str">
        <f>VLOOKUP(G23,[3]國男雙!$A$61:$G$114,4,0)</f>
        <v>彰化縣和美高中</v>
      </c>
      <c r="I23" s="1270" t="str">
        <f>VLOOKUP(G23,[3]國男雙!$A$61:$G$114,5,0)</f>
        <v>賴濬睿</v>
      </c>
      <c r="J23" s="1270" t="str">
        <f>VLOOKUP(G23,[3]國男雙!$A$61:$G$114,6,0)</f>
        <v>陳煜哲</v>
      </c>
      <c r="K23" s="1344"/>
      <c r="L23" s="1274"/>
      <c r="M23" s="1204" t="str">
        <f>IF([2]國男雙!$M$86=[2]國男雙!$O$86,"",([2]國男雙!$O$86))</f>
        <v/>
      </c>
      <c r="N23" s="1071"/>
      <c r="O23" s="1310"/>
      <c r="P23" s="1309"/>
      <c r="Q23" s="1308"/>
      <c r="R23" s="1307"/>
      <c r="S23" s="1293"/>
    </row>
    <row r="24" spans="1:19" ht="24" customHeight="1" thickBot="1">
      <c r="B24" s="1312"/>
      <c r="C24" s="1313"/>
      <c r="D24" s="1312"/>
      <c r="E24" s="1311"/>
      <c r="F24" s="1280" t="str">
        <f>[2]國男雙!$Z$92</f>
        <v/>
      </c>
      <c r="G24" s="1272"/>
      <c r="H24" s="1271"/>
      <c r="I24" s="1270"/>
      <c r="J24" s="1269"/>
      <c r="K24" s="1286" t="s">
        <v>625</v>
      </c>
      <c r="L24" s="1346"/>
      <c r="M24" s="1106" t="s">
        <v>561</v>
      </c>
      <c r="N24" s="1185" t="str">
        <f>IF([2]國男雙!$M$92=[2]國男雙!$O$92,"",([2]國男雙!$M$92))</f>
        <v/>
      </c>
      <c r="O24" s="1310"/>
      <c r="P24" s="1309"/>
      <c r="Q24" s="1308"/>
      <c r="R24" s="1307"/>
      <c r="S24" s="1293"/>
    </row>
    <row r="25" spans="1:19" ht="24" customHeight="1" thickBot="1">
      <c r="B25" s="1312"/>
      <c r="C25" s="1313"/>
      <c r="D25" s="1312"/>
      <c r="E25" s="1311"/>
      <c r="F25" s="1317" t="s">
        <v>624</v>
      </c>
      <c r="G25" s="1316">
        <v>11</v>
      </c>
      <c r="H25" s="1315" t="str">
        <f>VLOOKUP(G25,[3]國男雙!$A$61:$G$114,4,0)</f>
        <v>高雄市三民國中</v>
      </c>
      <c r="I25" s="1314" t="str">
        <f>VLOOKUP(G25,[3]國男雙!$A$61:$G$114,5,0)</f>
        <v>王唯丞</v>
      </c>
      <c r="J25" s="1314" t="str">
        <f>VLOOKUP(G25,[3]國男雙!$A$61:$G$114,6,0)</f>
        <v>吳宗燁</v>
      </c>
      <c r="K25" s="1345"/>
      <c r="L25" s="1345"/>
      <c r="M25" s="1094"/>
      <c r="N25" s="1204" t="str">
        <f>IF([2]國男雙!$M$92=[2]國男雙!$O$92,"",([2]國男雙!$O$92))</f>
        <v/>
      </c>
      <c r="O25" s="1310"/>
      <c r="P25" s="1309"/>
      <c r="Q25" s="1308"/>
      <c r="R25" s="1307"/>
      <c r="S25" s="1293"/>
    </row>
    <row r="26" spans="1:19" ht="24" customHeight="1" thickBot="1">
      <c r="B26" s="1312"/>
      <c r="C26" s="1313"/>
      <c r="D26" s="1312"/>
      <c r="E26" s="1311"/>
      <c r="F26" s="1297"/>
      <c r="G26" s="1282"/>
      <c r="H26" s="1296"/>
      <c r="I26" s="1295"/>
      <c r="J26" s="1298"/>
      <c r="K26" s="1279" t="s">
        <v>623</v>
      </c>
      <c r="L26" s="1278" t="s">
        <v>622</v>
      </c>
      <c r="M26" s="1188" t="str">
        <f>IF([2]國男雙!$M$87=[2]國男雙!$O$87,"",([2]國男雙!$M$87))</f>
        <v/>
      </c>
      <c r="N26" s="1232"/>
      <c r="O26" s="1310"/>
      <c r="P26" s="1309"/>
      <c r="Q26" s="1308"/>
      <c r="R26" s="1307"/>
      <c r="S26" s="1293"/>
    </row>
    <row r="27" spans="1:19" ht="24" customHeight="1" thickBot="1">
      <c r="B27" s="1312"/>
      <c r="C27" s="1313"/>
      <c r="D27" s="1312"/>
      <c r="E27" s="1311"/>
      <c r="F27" s="1297"/>
      <c r="G27" s="1282">
        <v>12</v>
      </c>
      <c r="H27" s="1296" t="str">
        <f>VLOOKUP(G27,[3]國男雙!$A$61:$G$114,4,0)</f>
        <v>高雄市福誠高中</v>
      </c>
      <c r="I27" s="1295" t="str">
        <f>VLOOKUP(G27,[3]國男雙!$A$61:$G$114,5,0)</f>
        <v>陳冠元</v>
      </c>
      <c r="J27" s="1295" t="str">
        <f>VLOOKUP(G27,[3]國男雙!$A$61:$G$114,6,0)</f>
        <v>黃弘州</v>
      </c>
      <c r="K27" s="1344"/>
      <c r="L27" s="1274"/>
      <c r="M27" s="1185" t="str">
        <f>IF([2]國男雙!$M$87=[2]國男雙!$O$87,"",([2]國男雙!$O$87))</f>
        <v/>
      </c>
      <c r="N27" s="1228" t="str">
        <f>[2]國男雙!$Y$87</f>
        <v/>
      </c>
      <c r="O27" s="1310"/>
      <c r="P27" s="1309"/>
      <c r="Q27" s="1308"/>
      <c r="R27" s="1307"/>
      <c r="S27" s="1293"/>
    </row>
    <row r="28" spans="1:19" ht="24" customHeight="1" thickBot="1">
      <c r="B28" s="1306"/>
      <c r="C28" s="1221" t="str">
        <f>IF([2]國男雙!$M$98=[2]國男雙!$O$98,"",([2]國男雙!$O$98))</f>
        <v/>
      </c>
      <c r="D28" s="1222"/>
      <c r="E28" s="1221" t="str">
        <f>IF([2]國男雙!$M$95=[2]國男雙!$O$95,"",([2]國男雙!$M$95))</f>
        <v/>
      </c>
      <c r="F28" s="1297"/>
      <c r="G28" s="1282"/>
      <c r="H28" s="1296"/>
      <c r="I28" s="1295"/>
      <c r="J28" s="1298"/>
      <c r="K28" s="1129"/>
      <c r="L28" s="1348"/>
      <c r="M28" s="1303" t="s">
        <v>621</v>
      </c>
      <c r="N28" s="1106" t="s">
        <v>620</v>
      </c>
      <c r="O28" s="1218" t="str">
        <f>IF([2]國男雙!$M$97=[2]國男雙!$O$97,"",([2]國男雙!$M$97))</f>
        <v/>
      </c>
      <c r="P28" s="1219"/>
      <c r="Q28" s="1218" t="str">
        <f>IF([2]國男雙!$M$100=[2]國男雙!$O$100,"",([2]國男雙!$O$100))</f>
        <v/>
      </c>
      <c r="R28" s="1302"/>
      <c r="S28" s="1293"/>
    </row>
    <row r="29" spans="1:19" ht="24" customHeight="1" thickBot="1">
      <c r="A29" s="1284" t="str">
        <f>[2]國男雙!$Y$95</f>
        <v/>
      </c>
      <c r="B29" s="1301"/>
      <c r="C29" s="1192" t="str">
        <f>[2]國男雙!$Z$95</f>
        <v/>
      </c>
      <c r="D29" s="1214"/>
      <c r="E29" s="1213" t="str">
        <f>IF([2]國男雙!$M$95=[2]國男雙!$O$95,"",([2]國男雙!$O$95))</f>
        <v/>
      </c>
      <c r="F29" s="1297"/>
      <c r="G29" s="1282">
        <v>13</v>
      </c>
      <c r="H29" s="1296" t="str">
        <f>VLOOKUP(G29,[3]國男雙!$A$61:$G$114,4,0)</f>
        <v>臺中市居仁國中</v>
      </c>
      <c r="I29" s="1295" t="str">
        <f>VLOOKUP(G29,[3]國男雙!$A$61:$G$114,5,0)</f>
        <v>陳靖淵</v>
      </c>
      <c r="J29" s="1295" t="str">
        <f>VLOOKUP(G29,[3]國男雙!$A$61:$G$114,6,0)</f>
        <v>林柄旭</v>
      </c>
      <c r="K29" s="1347"/>
      <c r="L29" s="1347"/>
      <c r="M29" s="1299"/>
      <c r="N29" s="1094"/>
      <c r="O29" s="1185" t="str">
        <f>IF([2]國男雙!$M$97=[2]國男雙!$O$97,"",([2]國男雙!$O$97))</f>
        <v/>
      </c>
      <c r="P29" s="1211"/>
      <c r="Q29" s="1189" t="str">
        <f>[2]國男雙!$Z$97</f>
        <v/>
      </c>
      <c r="R29" s="1294"/>
      <c r="S29" s="1280" t="str">
        <f>[2]國男雙!$Y$97</f>
        <v/>
      </c>
    </row>
    <row r="30" spans="1:19" ht="24" customHeight="1" thickBot="1">
      <c r="B30" s="1292"/>
      <c r="C30" s="1292"/>
      <c r="D30" s="1267"/>
      <c r="E30" s="1267"/>
      <c r="F30" s="1297"/>
      <c r="G30" s="1282"/>
      <c r="H30" s="1296"/>
      <c r="I30" s="1295"/>
      <c r="J30" s="1298"/>
      <c r="K30" s="1279" t="s">
        <v>619</v>
      </c>
      <c r="L30" s="1278" t="s">
        <v>618</v>
      </c>
      <c r="M30" s="1185" t="str">
        <f>IF([2]國男雙!$M$88=[2]國男雙!$O$88,"",([2]國男雙!$M$88))</f>
        <v/>
      </c>
      <c r="N30" s="1208" t="str">
        <f>[2]國男雙!$Y$88</f>
        <v/>
      </c>
      <c r="O30" s="1277"/>
      <c r="P30" s="1266"/>
      <c r="Q30" s="1266"/>
      <c r="R30" s="1294"/>
      <c r="S30" s="1293"/>
    </row>
    <row r="31" spans="1:19" ht="24" customHeight="1" thickBot="1">
      <c r="B31" s="1292"/>
      <c r="C31" s="1292"/>
      <c r="D31" s="1267"/>
      <c r="E31" s="1267"/>
      <c r="F31" s="1297"/>
      <c r="G31" s="1282">
        <v>14</v>
      </c>
      <c r="H31" s="1296" t="str">
        <f>VLOOKUP(G31,[3]國男雙!$A$61:$G$114,4,0)</f>
        <v>臺北市麗山國中</v>
      </c>
      <c r="I31" s="1295" t="str">
        <f>VLOOKUP(G31,[3]國男雙!$A$61:$G$114,5,0)</f>
        <v>黃柏愷</v>
      </c>
      <c r="J31" s="1295" t="str">
        <f>VLOOKUP(G31,[3]國男雙!$A$61:$G$114,6,0)</f>
        <v>莊鈞聿</v>
      </c>
      <c r="K31" s="1344"/>
      <c r="L31" s="1274"/>
      <c r="M31" s="1204" t="str">
        <f>IF([2]國男雙!$M$88=[2]國男雙!$O$88,"",([2]國男雙!$O$88))</f>
        <v/>
      </c>
      <c r="N31" s="1203"/>
      <c r="O31" s="1267"/>
      <c r="P31" s="1266"/>
      <c r="Q31" s="1266"/>
      <c r="R31" s="1294"/>
      <c r="S31" s="1293"/>
    </row>
    <row r="32" spans="1:19" ht="24" customHeight="1" thickBot="1">
      <c r="B32" s="1292"/>
      <c r="C32" s="1292"/>
      <c r="D32" s="1267"/>
      <c r="E32" s="1267"/>
      <c r="F32" s="1291"/>
      <c r="G32" s="1290"/>
      <c r="H32" s="1289"/>
      <c r="I32" s="1288"/>
      <c r="J32" s="1287"/>
      <c r="K32" s="1286" t="s">
        <v>617</v>
      </c>
      <c r="L32" s="1346"/>
      <c r="M32" s="1106" t="s">
        <v>616</v>
      </c>
      <c r="N32" s="1188" t="str">
        <f>IF([2]國男雙!$M$93=[2]國男雙!$O$93,"",([2]國男雙!$M$93))</f>
        <v/>
      </c>
      <c r="O32" s="1267"/>
      <c r="P32" s="1266"/>
      <c r="Q32" s="1266"/>
      <c r="R32" s="1265"/>
      <c r="S32" s="1264"/>
    </row>
    <row r="33" spans="2:19" ht="24" customHeight="1" thickBot="1">
      <c r="B33" s="1266"/>
      <c r="C33" s="1266"/>
      <c r="D33" s="1267"/>
      <c r="E33" s="1284" t="str">
        <f>[2]國男雙!$Z$93</f>
        <v/>
      </c>
      <c r="F33" s="1283"/>
      <c r="G33" s="1282">
        <v>15</v>
      </c>
      <c r="H33" s="1271" t="str">
        <f>VLOOKUP(G33,[3]國男雙!$A$61:$G$114,4,0)</f>
        <v>宜蘭縣中華國中</v>
      </c>
      <c r="I33" s="1270" t="str">
        <f>VLOOKUP(G33,[3]國男雙!$A$61:$G$114,5,0)</f>
        <v>廖文樺</v>
      </c>
      <c r="J33" s="1270" t="str">
        <f>VLOOKUP(G33,[3]國男雙!$A$61:$G$114,6,0)</f>
        <v>簡卲品</v>
      </c>
      <c r="K33" s="1345"/>
      <c r="L33" s="1345"/>
      <c r="M33" s="1094"/>
      <c r="N33" s="1185" t="str">
        <f>IF([2]國男雙!$M$93=[2]國男雙!$O$93,"",([2]國男雙!$O$93))</f>
        <v/>
      </c>
      <c r="O33" s="1280" t="str">
        <f>[2]國男雙!$Y$93</f>
        <v/>
      </c>
      <c r="P33" s="1266"/>
      <c r="Q33" s="1266"/>
      <c r="R33" s="1265"/>
      <c r="S33" s="1264"/>
    </row>
    <row r="34" spans="2:19" ht="24" customHeight="1" thickBot="1">
      <c r="B34" s="1343"/>
      <c r="C34" s="1343"/>
      <c r="D34" s="1267"/>
      <c r="E34" s="1267"/>
      <c r="F34" s="1267"/>
      <c r="G34" s="1272"/>
      <c r="H34" s="1271"/>
      <c r="I34" s="1270"/>
      <c r="J34" s="1269"/>
      <c r="K34" s="1279" t="s">
        <v>615</v>
      </c>
      <c r="L34" s="1278" t="s">
        <v>614</v>
      </c>
      <c r="M34" s="1188" t="str">
        <f>IF([2]國男雙!$M$89=[2]國男雙!$O$89,"",([2]國男雙!$M$89))</f>
        <v/>
      </c>
      <c r="N34" s="1277"/>
      <c r="O34" s="1267"/>
      <c r="P34" s="1266"/>
      <c r="Q34" s="1266"/>
      <c r="R34" s="1265"/>
      <c r="S34" s="1264"/>
    </row>
    <row r="35" spans="2:19" ht="24" customHeight="1" thickBot="1">
      <c r="B35" s="1343"/>
      <c r="C35" s="1343"/>
      <c r="D35" s="1267"/>
      <c r="E35" s="1267"/>
      <c r="F35" s="1267"/>
      <c r="G35" s="1276">
        <v>16</v>
      </c>
      <c r="H35" s="1271" t="str">
        <f>VLOOKUP(G35,[3]國男雙!$A$61:$G$114,4,0)</f>
        <v>臺南市崑山高中</v>
      </c>
      <c r="I35" s="1270" t="str">
        <f>VLOOKUP(G35,[3]國男雙!$A$61:$G$114,5,0)</f>
        <v>葉昇翰</v>
      </c>
      <c r="J35" s="1270" t="str">
        <f>VLOOKUP(G35,[3]國男雙!$A$61:$G$114,6,0)</f>
        <v>莊致嘉</v>
      </c>
      <c r="K35" s="1344"/>
      <c r="L35" s="1274"/>
      <c r="M35" s="1185" t="str">
        <f>IF([2]國男雙!$M$89=[2]國男雙!$O$89,"",([2]國男雙!$O$89))</f>
        <v/>
      </c>
      <c r="N35" s="1273" t="str">
        <f>[2]國男雙!$Y$89</f>
        <v/>
      </c>
      <c r="O35" s="1267"/>
      <c r="P35" s="1266"/>
      <c r="Q35" s="1266"/>
      <c r="R35" s="1265"/>
      <c r="S35" s="1264"/>
    </row>
    <row r="36" spans="2:19" ht="24" customHeight="1">
      <c r="B36" s="1343"/>
      <c r="C36" s="1343"/>
      <c r="D36" s="1267"/>
      <c r="E36" s="1267"/>
      <c r="F36" s="1267"/>
      <c r="G36" s="1272"/>
      <c r="H36" s="1271"/>
      <c r="I36" s="1270"/>
      <c r="J36" s="1269"/>
      <c r="K36" s="1329"/>
      <c r="L36" s="1267"/>
      <c r="M36" s="1267"/>
      <c r="N36" s="1267"/>
      <c r="O36" s="1267"/>
      <c r="P36" s="1343"/>
      <c r="Q36" s="1343"/>
      <c r="R36" s="1341"/>
      <c r="S36" s="1340"/>
    </row>
  </sheetData>
  <mergeCells count="105">
    <mergeCell ref="H33:H34"/>
    <mergeCell ref="B14:B27"/>
    <mergeCell ref="C14:C27"/>
    <mergeCell ref="J23:J24"/>
    <mergeCell ref="I25:I26"/>
    <mergeCell ref="J25:J26"/>
    <mergeCell ref="I27:I28"/>
    <mergeCell ref="J19:J20"/>
    <mergeCell ref="F25:F32"/>
    <mergeCell ref="G13:G14"/>
    <mergeCell ref="G15:G16"/>
    <mergeCell ref="J35:J36"/>
    <mergeCell ref="D14:D27"/>
    <mergeCell ref="E14:E27"/>
    <mergeCell ref="I29:I30"/>
    <mergeCell ref="I31:I32"/>
    <mergeCell ref="J31:J32"/>
    <mergeCell ref="I33:I34"/>
    <mergeCell ref="J33:J34"/>
    <mergeCell ref="I23:I24"/>
    <mergeCell ref="J29:J30"/>
    <mergeCell ref="I5:I6"/>
    <mergeCell ref="J5:J6"/>
    <mergeCell ref="I7:I8"/>
    <mergeCell ref="J7:J8"/>
    <mergeCell ref="I9:I10"/>
    <mergeCell ref="J9:J10"/>
    <mergeCell ref="M32:M33"/>
    <mergeCell ref="K26:K27"/>
    <mergeCell ref="L30:L31"/>
    <mergeCell ref="K30:K31"/>
    <mergeCell ref="K20:L20"/>
    <mergeCell ref="K16:L17"/>
    <mergeCell ref="K24:L25"/>
    <mergeCell ref="M28:M29"/>
    <mergeCell ref="I19:I20"/>
    <mergeCell ref="L34:L35"/>
    <mergeCell ref="K32:L33"/>
    <mergeCell ref="K14:K15"/>
    <mergeCell ref="K18:K19"/>
    <mergeCell ref="K22:K23"/>
    <mergeCell ref="K34:K35"/>
    <mergeCell ref="J27:J28"/>
    <mergeCell ref="J21:J22"/>
    <mergeCell ref="I35:I36"/>
    <mergeCell ref="I11:I12"/>
    <mergeCell ref="J11:J12"/>
    <mergeCell ref="I13:I14"/>
    <mergeCell ref="J13:J14"/>
    <mergeCell ref="I15:I16"/>
    <mergeCell ref="J15:J16"/>
    <mergeCell ref="L26:L27"/>
    <mergeCell ref="L22:L23"/>
    <mergeCell ref="R13:R28"/>
    <mergeCell ref="M16:M17"/>
    <mergeCell ref="M24:M25"/>
    <mergeCell ref="G5:G6"/>
    <mergeCell ref="I17:I18"/>
    <mergeCell ref="J17:J18"/>
    <mergeCell ref="L6:L7"/>
    <mergeCell ref="N28:N29"/>
    <mergeCell ref="K21:L21"/>
    <mergeCell ref="M12:M13"/>
    <mergeCell ref="H21:H22"/>
    <mergeCell ref="K6:K7"/>
    <mergeCell ref="B2:S3"/>
    <mergeCell ref="F9:F16"/>
    <mergeCell ref="N12:N13"/>
    <mergeCell ref="K10:K11"/>
    <mergeCell ref="M8:M9"/>
    <mergeCell ref="L10:L11"/>
    <mergeCell ref="H15:H16"/>
    <mergeCell ref="H17:H18"/>
    <mergeCell ref="K8:L9"/>
    <mergeCell ref="L14:L15"/>
    <mergeCell ref="L18:L19"/>
    <mergeCell ref="Q14:Q27"/>
    <mergeCell ref="O14:O27"/>
    <mergeCell ref="P14:P27"/>
    <mergeCell ref="I21:I22"/>
    <mergeCell ref="H19:H20"/>
    <mergeCell ref="G7:G8"/>
    <mergeCell ref="H13:H14"/>
    <mergeCell ref="H5:H6"/>
    <mergeCell ref="H7:H8"/>
    <mergeCell ref="H9:H10"/>
    <mergeCell ref="H11:H12"/>
    <mergeCell ref="G21:G22"/>
    <mergeCell ref="G23:G24"/>
    <mergeCell ref="G25:G26"/>
    <mergeCell ref="G27:G28"/>
    <mergeCell ref="G9:G10"/>
    <mergeCell ref="G11:G12"/>
    <mergeCell ref="G19:G20"/>
    <mergeCell ref="G17:G18"/>
    <mergeCell ref="H35:H36"/>
    <mergeCell ref="H23:H24"/>
    <mergeCell ref="H25:H26"/>
    <mergeCell ref="H27:H28"/>
    <mergeCell ref="H29:H30"/>
    <mergeCell ref="G33:G34"/>
    <mergeCell ref="G35:G36"/>
    <mergeCell ref="G29:G30"/>
    <mergeCell ref="G31:G32"/>
    <mergeCell ref="H31:H32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S36"/>
  <sheetViews>
    <sheetView zoomScaleNormal="75" workbookViewId="0">
      <selection activeCell="P14" sqref="P14:P27"/>
    </sheetView>
  </sheetViews>
  <sheetFormatPr defaultRowHeight="15.95" customHeight="1"/>
  <cols>
    <col min="1" max="1" width="3.125" style="1057" customWidth="1"/>
    <col min="2" max="5" width="3.625" style="1057" customWidth="1"/>
    <col min="6" max="6" width="7.625" style="1354" customWidth="1"/>
    <col min="7" max="7" width="3.625" style="1057" customWidth="1"/>
    <col min="8" max="8" width="14.625" style="1057" customWidth="1"/>
    <col min="9" max="10" width="6.625" style="1057" customWidth="1"/>
    <col min="11" max="11" width="6.625" style="1062" customWidth="1"/>
    <col min="12" max="12" width="5.375" style="1061" customWidth="1"/>
    <col min="13" max="14" width="6.625" style="1060" customWidth="1"/>
    <col min="15" max="17" width="3.625" style="1060" customWidth="1"/>
    <col min="18" max="18" width="3.625" style="1059" customWidth="1"/>
    <col min="19" max="19" width="3.125" style="1058" customWidth="1"/>
    <col min="20" max="16384" width="9" style="1057"/>
  </cols>
  <sheetData>
    <row r="1" spans="1:19" ht="15.95" customHeight="1">
      <c r="B1" s="1076"/>
      <c r="C1" s="1076"/>
      <c r="D1" s="1076"/>
      <c r="E1" s="1076"/>
      <c r="F1" s="1373"/>
      <c r="G1" s="1371"/>
      <c r="H1" s="1076"/>
      <c r="I1" s="1076"/>
      <c r="J1" s="1371"/>
      <c r="K1" s="1076"/>
      <c r="L1" s="1372"/>
      <c r="M1" s="1372"/>
      <c r="N1" s="1372"/>
      <c r="O1" s="1372"/>
      <c r="P1" s="1076"/>
      <c r="Q1" s="1076"/>
      <c r="R1" s="1076"/>
      <c r="S1" s="1371"/>
    </row>
    <row r="2" spans="1:19" ht="15.95" customHeight="1">
      <c r="A2" s="1166" t="s">
        <v>660</v>
      </c>
      <c r="B2" s="1370"/>
      <c r="C2" s="1370"/>
      <c r="D2" s="1370"/>
      <c r="E2" s="1370"/>
      <c r="F2" s="1370"/>
      <c r="G2" s="1370"/>
      <c r="H2" s="1370"/>
      <c r="I2" s="1370"/>
      <c r="J2" s="1370"/>
      <c r="K2" s="1370"/>
      <c r="L2" s="1370"/>
      <c r="M2" s="1370"/>
      <c r="N2" s="1370"/>
      <c r="O2" s="1370"/>
      <c r="P2" s="1370"/>
      <c r="Q2" s="1370"/>
      <c r="R2" s="1370"/>
      <c r="S2" s="1370"/>
    </row>
    <row r="3" spans="1:19" ht="15.95" customHeight="1">
      <c r="A3" s="1370"/>
      <c r="B3" s="1370"/>
      <c r="C3" s="1370"/>
      <c r="D3" s="1370"/>
      <c r="E3" s="1370"/>
      <c r="F3" s="1370"/>
      <c r="G3" s="1370"/>
      <c r="H3" s="1370"/>
      <c r="I3" s="1370"/>
      <c r="J3" s="1370"/>
      <c r="K3" s="1370"/>
      <c r="L3" s="1370"/>
      <c r="M3" s="1370"/>
      <c r="N3" s="1370"/>
      <c r="O3" s="1370"/>
      <c r="P3" s="1370"/>
      <c r="Q3" s="1370"/>
      <c r="R3" s="1370"/>
      <c r="S3" s="1370"/>
    </row>
    <row r="4" spans="1:19" ht="15.95" customHeight="1">
      <c r="B4" s="1162"/>
      <c r="C4" s="1162"/>
      <c r="D4" s="1162"/>
      <c r="E4" s="1162"/>
      <c r="F4" s="1162"/>
      <c r="G4" s="1369"/>
      <c r="H4" s="1162"/>
      <c r="I4" s="1162"/>
      <c r="J4" s="1369"/>
      <c r="K4" s="1162"/>
      <c r="L4" s="1162"/>
      <c r="M4" s="1162"/>
      <c r="N4" s="1162"/>
      <c r="O4" s="1162"/>
      <c r="P4" s="1161"/>
      <c r="Q4" s="1161"/>
      <c r="R4" s="1161"/>
      <c r="S4" s="1160"/>
    </row>
    <row r="5" spans="1:19" ht="24" customHeight="1" thickBot="1">
      <c r="B5" s="1356"/>
      <c r="C5" s="1356"/>
      <c r="D5" s="1071"/>
      <c r="E5" s="1071"/>
      <c r="F5" s="1247"/>
      <c r="G5" s="1191">
        <v>1</v>
      </c>
      <c r="H5" s="1355" t="str">
        <f>VLOOKUP(G5,[3]國女雙!$A$61:$G$114,4,0)</f>
        <v>臺中市光復國中小</v>
      </c>
      <c r="I5" s="1181" t="str">
        <f>VLOOKUP(G5,[3]國女雙!$A$61:$G$114,5,0)</f>
        <v>林禹辰</v>
      </c>
      <c r="J5" s="1181" t="str">
        <f>VLOOKUP(G5,[3]國女雙!$A$61:$G$114,6,0)</f>
        <v>陳資尹</v>
      </c>
      <c r="K5" s="1151"/>
      <c r="L5" s="1071"/>
      <c r="M5" s="1071"/>
      <c r="N5" s="1071"/>
      <c r="O5" s="1071"/>
      <c r="P5" s="1151"/>
      <c r="Q5" s="1151"/>
      <c r="R5" s="1154"/>
      <c r="S5" s="1368"/>
    </row>
    <row r="6" spans="1:19" ht="24" customHeight="1" thickBot="1">
      <c r="B6" s="1356"/>
      <c r="C6" s="1356"/>
      <c r="D6" s="1071"/>
      <c r="E6" s="1071"/>
      <c r="F6" s="1247"/>
      <c r="G6" s="1183"/>
      <c r="H6" s="1355"/>
      <c r="I6" s="1181"/>
      <c r="J6" s="1180"/>
      <c r="K6" s="1085" t="s">
        <v>659</v>
      </c>
      <c r="L6" s="1249" t="s">
        <v>587</v>
      </c>
      <c r="M6" s="1185" t="str">
        <f>IF([2]國女雙!$M$82=[2]國女雙!$O$82,"",([2]國女雙!$M$82))</f>
        <v/>
      </c>
      <c r="N6" s="1189" t="str">
        <f>[2]國女雙!$Y$82</f>
        <v/>
      </c>
      <c r="O6" s="1071"/>
      <c r="P6" s="1151"/>
      <c r="Q6" s="1151"/>
      <c r="R6" s="1154"/>
      <c r="S6" s="1077"/>
    </row>
    <row r="7" spans="1:19" ht="24" customHeight="1" thickBot="1">
      <c r="B7" s="1356"/>
      <c r="C7" s="1356"/>
      <c r="D7" s="1071"/>
      <c r="E7" s="1071"/>
      <c r="F7" s="1247"/>
      <c r="G7" s="1186">
        <v>2</v>
      </c>
      <c r="H7" s="1355" t="str">
        <f>VLOOKUP(G7,[3]國女雙!$A$61:$G$114,4,0)</f>
        <v>新竹市香山高中</v>
      </c>
      <c r="I7" s="1181" t="str">
        <f>VLOOKUP(G7,[3]國女雙!$A$61:$G$114,5,0)</f>
        <v>塗子育</v>
      </c>
      <c r="J7" s="1181" t="str">
        <f>VLOOKUP(G7,[3]國女雙!$A$61:$G$114,6,0)</f>
        <v>徐珮晶</v>
      </c>
      <c r="K7" s="1357"/>
      <c r="L7" s="1155"/>
      <c r="M7" s="1204" t="str">
        <f>IF([2]國女雙!$M$82=[2]國女雙!$O$82,"",([2]國女雙!$O$82))</f>
        <v/>
      </c>
      <c r="N7" s="1071"/>
      <c r="O7" s="1071"/>
      <c r="P7" s="1151"/>
      <c r="Q7" s="1151"/>
      <c r="R7" s="1154"/>
      <c r="S7" s="1077"/>
    </row>
    <row r="8" spans="1:19" ht="24" customHeight="1" thickBot="1">
      <c r="B8" s="1153"/>
      <c r="C8" s="1153"/>
      <c r="D8" s="1071"/>
      <c r="E8" s="1214" t="str">
        <f>[2]國女雙!$Z$90</f>
        <v/>
      </c>
      <c r="F8" s="1152"/>
      <c r="G8" s="1183"/>
      <c r="H8" s="1355"/>
      <c r="I8" s="1181"/>
      <c r="J8" s="1180"/>
      <c r="K8" s="1194" t="s">
        <v>658</v>
      </c>
      <c r="L8" s="1359"/>
      <c r="M8" s="1106" t="s">
        <v>585</v>
      </c>
      <c r="N8" s="1185" t="str">
        <f>IF([2]國女雙!$M$90=[2]國女雙!$O$90,"",([2]國女雙!$M$90))</f>
        <v/>
      </c>
      <c r="O8" s="1189" t="str">
        <f>[2]國女雙!$Y$90</f>
        <v/>
      </c>
      <c r="P8" s="1151"/>
      <c r="Q8" s="1151"/>
      <c r="R8" s="1154"/>
      <c r="S8" s="1077"/>
    </row>
    <row r="9" spans="1:19" ht="24" customHeight="1" thickBot="1">
      <c r="B9" s="1200"/>
      <c r="C9" s="1200"/>
      <c r="D9" s="1071"/>
      <c r="E9" s="1071"/>
      <c r="F9" s="1236" t="s">
        <v>657</v>
      </c>
      <c r="G9" s="1235">
        <v>3</v>
      </c>
      <c r="H9" s="1366" t="str">
        <f>VLOOKUP(G9,[3]國女雙!$A$61:$G$114,4,0)</f>
        <v>臺北市麗山國中</v>
      </c>
      <c r="I9" s="1233" t="str">
        <f>VLOOKUP(G9,[3]國女雙!$A$61:$G$114,5,0)</f>
        <v>林文淇</v>
      </c>
      <c r="J9" s="1233" t="str">
        <f>VLOOKUP(G9,[3]國女雙!$A$61:$G$114,6,0)</f>
        <v>鄭乃禎</v>
      </c>
      <c r="K9" s="1358"/>
      <c r="L9" s="1358"/>
      <c r="M9" s="1094"/>
      <c r="N9" s="1204" t="str">
        <f>IF([2]國女雙!$M$90=[2]國女雙!$O$90,"",([2]國女雙!$O$90))</f>
        <v/>
      </c>
      <c r="O9" s="1187"/>
      <c r="P9" s="1151"/>
      <c r="Q9" s="1151"/>
      <c r="R9" s="1154"/>
      <c r="S9" s="1077"/>
    </row>
    <row r="10" spans="1:19" ht="24" customHeight="1" thickBot="1">
      <c r="B10" s="1200"/>
      <c r="C10" s="1200"/>
      <c r="D10" s="1071"/>
      <c r="E10" s="1071"/>
      <c r="F10" s="1207"/>
      <c r="G10" s="1191"/>
      <c r="H10" s="1361"/>
      <c r="I10" s="1205"/>
      <c r="J10" s="1209"/>
      <c r="K10" s="1085" t="s">
        <v>656</v>
      </c>
      <c r="L10" s="1084" t="s">
        <v>582</v>
      </c>
      <c r="M10" s="1188" t="str">
        <f>IF([2]國女雙!$M$83=[2]國女雙!$O$83,"",([2]國女雙!$M$83))</f>
        <v/>
      </c>
      <c r="N10" s="1232"/>
      <c r="O10" s="1187"/>
      <c r="P10" s="1151"/>
      <c r="Q10" s="1151"/>
      <c r="R10" s="1154"/>
      <c r="S10" s="1077"/>
    </row>
    <row r="11" spans="1:19" ht="24" customHeight="1" thickBot="1">
      <c r="B11" s="1200"/>
      <c r="C11" s="1200"/>
      <c r="D11" s="1151"/>
      <c r="E11" s="1151"/>
      <c r="F11" s="1207"/>
      <c r="G11" s="1191">
        <v>4</v>
      </c>
      <c r="H11" s="1361" t="str">
        <f>VLOOKUP(G11,[3]國女雙!$A$61:$G$114,4,0)</f>
        <v>新北市淡江高中</v>
      </c>
      <c r="I11" s="1205" t="str">
        <f>VLOOKUP(G11,[3]國女雙!$A$61:$G$114,5,0)</f>
        <v>梁榆婕</v>
      </c>
      <c r="J11" s="1205" t="str">
        <f>VLOOKUP(G11,[3]國女雙!$A$61:$G$114,6,0)</f>
        <v>吳憶樺</v>
      </c>
      <c r="K11" s="1357"/>
      <c r="L11" s="1080"/>
      <c r="M11" s="1185" t="str">
        <f>IF([2]國女雙!$M$83=[2]國女雙!$O$83,"",([2]國女雙!$O$83))</f>
        <v/>
      </c>
      <c r="N11" s="1228" t="str">
        <f>[2]國女雙!$Y$83</f>
        <v/>
      </c>
      <c r="O11" s="1248"/>
      <c r="P11" s="1151"/>
      <c r="Q11" s="1151"/>
      <c r="R11" s="1154"/>
      <c r="S11" s="1077"/>
    </row>
    <row r="12" spans="1:19" ht="24" customHeight="1" thickBot="1">
      <c r="A12" s="1192" t="str">
        <f>[2]國女雙!$Y$94</f>
        <v/>
      </c>
      <c r="B12" s="1215"/>
      <c r="C12" s="1192" t="str">
        <f>[2]國女雙!$Z$94</f>
        <v/>
      </c>
      <c r="D12" s="1214"/>
      <c r="E12" s="1221" t="str">
        <f>IF([2]國女雙!$M$94=[2]國女雙!$O$94,"",([2]國女雙!$M$94))</f>
        <v/>
      </c>
      <c r="F12" s="1207"/>
      <c r="G12" s="1191"/>
      <c r="H12" s="1361"/>
      <c r="I12" s="1205"/>
      <c r="J12" s="1209"/>
      <c r="K12" s="1129"/>
      <c r="L12" s="1364"/>
      <c r="M12" s="1220" t="s">
        <v>655</v>
      </c>
      <c r="N12" s="1106" t="s">
        <v>580</v>
      </c>
      <c r="O12" s="1218" t="str">
        <f>IF([2]國女雙!$M$96=[2]國女雙!$O$96,"",([2]國女雙!$M$96))</f>
        <v/>
      </c>
      <c r="P12" s="1211"/>
      <c r="Q12" s="1189" t="str">
        <f>[2]國女雙!$Z$96</f>
        <v/>
      </c>
      <c r="R12" s="1154"/>
      <c r="S12" s="1189" t="str">
        <f>[2]國女雙!$Y$96</f>
        <v/>
      </c>
    </row>
    <row r="13" spans="1:19" ht="24" customHeight="1" thickBot="1">
      <c r="B13" s="1246"/>
      <c r="C13" s="1213" t="str">
        <f>IF([2]國女雙!$M$98=[2]國女雙!$O$98,"",([2]國女雙!$M$98))</f>
        <v/>
      </c>
      <c r="D13" s="1245"/>
      <c r="E13" s="1213" t="str">
        <f>IF([2]國女雙!$M$94=[2]國女雙!$O$94,"",([2]國女雙!$O$94))</f>
        <v/>
      </c>
      <c r="F13" s="1207"/>
      <c r="G13" s="1191">
        <v>5</v>
      </c>
      <c r="H13" s="1361" t="str">
        <f>VLOOKUP(G13,[3]國女雙!$A$61:$G$114,4,0)</f>
        <v>臺中市明道高中</v>
      </c>
      <c r="I13" s="1205" t="str">
        <f>VLOOKUP(G13,[3]國女雙!$A$61:$G$114,5,0)</f>
        <v>林瑀涵</v>
      </c>
      <c r="J13" s="1205" t="str">
        <f>VLOOKUP(G13,[3]國女雙!$A$61:$G$114,6,0)</f>
        <v>江至薇</v>
      </c>
      <c r="K13" s="1362"/>
      <c r="L13" s="1362"/>
      <c r="M13" s="1212"/>
      <c r="N13" s="1094"/>
      <c r="O13" s="1185" t="str">
        <f>IF([2]國女雙!$M$96=[2]國女雙!$O$96,"",([2]國女雙!$O$96))</f>
        <v/>
      </c>
      <c r="P13" s="1244"/>
      <c r="Q13" s="1243" t="str">
        <f>IF([2]國女雙!$M$100=[2]國女雙!$O$100,"",([2]國女雙!$M$100))</f>
        <v/>
      </c>
      <c r="R13" s="1367" t="s">
        <v>579</v>
      </c>
      <c r="S13" s="1077"/>
    </row>
    <row r="14" spans="1:19" ht="24" customHeight="1" thickBot="1">
      <c r="B14" s="1241" t="s">
        <v>578</v>
      </c>
      <c r="C14" s="1231" t="s">
        <v>654</v>
      </c>
      <c r="D14" s="1241" t="s">
        <v>576</v>
      </c>
      <c r="E14" s="1136" t="s">
        <v>653</v>
      </c>
      <c r="F14" s="1207"/>
      <c r="G14" s="1191"/>
      <c r="H14" s="1361"/>
      <c r="I14" s="1205"/>
      <c r="J14" s="1209"/>
      <c r="K14" s="1085" t="s">
        <v>652</v>
      </c>
      <c r="L14" s="1084" t="s">
        <v>572</v>
      </c>
      <c r="M14" s="1185" t="str">
        <f>IF([2]國女雙!$M$84=[2]國女雙!$O$84,"",([2]國女雙!$M$84))</f>
        <v/>
      </c>
      <c r="N14" s="1240" t="str">
        <f>[2]國女雙!$Y$84</f>
        <v/>
      </c>
      <c r="O14" s="1227" t="s">
        <v>651</v>
      </c>
      <c r="P14" s="1131" t="s">
        <v>570</v>
      </c>
      <c r="Q14" s="1225" t="s">
        <v>650</v>
      </c>
      <c r="R14" s="1365"/>
      <c r="S14" s="1077"/>
    </row>
    <row r="15" spans="1:19" ht="24" customHeight="1" thickBot="1">
      <c r="B15" s="1230"/>
      <c r="C15" s="1231"/>
      <c r="D15" s="1230"/>
      <c r="E15" s="1229"/>
      <c r="F15" s="1207"/>
      <c r="G15" s="1191">
        <v>6</v>
      </c>
      <c r="H15" s="1361" t="str">
        <f>VLOOKUP(G15,[3]國女雙!$A$61:$G$114,4,0)</f>
        <v>苗栗縣維真國中</v>
      </c>
      <c r="I15" s="1205" t="str">
        <f>VLOOKUP(G15,[3]國女雙!$A$61:$G$114,5,0)</f>
        <v>張芷寧</v>
      </c>
      <c r="J15" s="1205" t="str">
        <f>VLOOKUP(G15,[3]國女雙!$A$61:$G$114,6,0)</f>
        <v>梁榆翎</v>
      </c>
      <c r="K15" s="1357"/>
      <c r="L15" s="1080"/>
      <c r="M15" s="1204" t="str">
        <f>IF([2]國女雙!$M$84=[2]國女雙!$O$84,"",([2]國女雙!$O$84))</f>
        <v/>
      </c>
      <c r="N15" s="1203"/>
      <c r="O15" s="1227"/>
      <c r="P15" s="1112"/>
      <c r="Q15" s="1225"/>
      <c r="R15" s="1365"/>
      <c r="S15" s="1077"/>
    </row>
    <row r="16" spans="1:19" ht="24" customHeight="1" thickBot="1">
      <c r="B16" s="1230"/>
      <c r="C16" s="1231"/>
      <c r="D16" s="1230"/>
      <c r="E16" s="1229"/>
      <c r="F16" s="1199"/>
      <c r="G16" s="1198"/>
      <c r="H16" s="1360"/>
      <c r="I16" s="1196"/>
      <c r="J16" s="1195"/>
      <c r="K16" s="1194" t="s">
        <v>649</v>
      </c>
      <c r="L16" s="1359"/>
      <c r="M16" s="1106" t="s">
        <v>567</v>
      </c>
      <c r="N16" s="1188" t="str">
        <f>IF([2]國女雙!$M$91=[2]國女雙!$O$91,"",([2]國女雙!$M$91))</f>
        <v/>
      </c>
      <c r="O16" s="1227"/>
      <c r="P16" s="1112"/>
      <c r="Q16" s="1225"/>
      <c r="R16" s="1365"/>
      <c r="S16" s="1077"/>
    </row>
    <row r="17" spans="1:19" ht="24" customHeight="1" thickBot="1">
      <c r="B17" s="1230"/>
      <c r="C17" s="1231"/>
      <c r="D17" s="1230"/>
      <c r="E17" s="1229"/>
      <c r="F17" s="1189" t="str">
        <f>[2]國女雙!$Z$91</f>
        <v/>
      </c>
      <c r="G17" s="1191">
        <v>7</v>
      </c>
      <c r="H17" s="1355" t="str">
        <f>VLOOKUP(G17,[3]國女雙!$A$61:$G$114,4,0)</f>
        <v>高雄市林園高中</v>
      </c>
      <c r="I17" s="1181" t="str">
        <f>VLOOKUP(G17,[3]國女雙!$A$61:$G$114,5,0)</f>
        <v>游舒丞</v>
      </c>
      <c r="J17" s="1181" t="str">
        <f>VLOOKUP(G17,[3]國女雙!$A$61:$G$114,6,0)</f>
        <v>田曉雯</v>
      </c>
      <c r="K17" s="1358"/>
      <c r="L17" s="1358"/>
      <c r="M17" s="1094"/>
      <c r="N17" s="1185" t="str">
        <f>IF([2]國女雙!$M$91=[2]國女雙!$O$91,"",([2]國女雙!$O$91))</f>
        <v/>
      </c>
      <c r="O17" s="1227"/>
      <c r="P17" s="1112"/>
      <c r="Q17" s="1225"/>
      <c r="R17" s="1365"/>
      <c r="S17" s="1077"/>
    </row>
    <row r="18" spans="1:19" ht="24" customHeight="1" thickBot="1">
      <c r="B18" s="1230"/>
      <c r="C18" s="1231"/>
      <c r="D18" s="1230"/>
      <c r="E18" s="1229"/>
      <c r="F18" s="1074"/>
      <c r="G18" s="1183"/>
      <c r="H18" s="1355"/>
      <c r="I18" s="1181"/>
      <c r="J18" s="1180"/>
      <c r="K18" s="1085" t="s">
        <v>648</v>
      </c>
      <c r="L18" s="1084" t="s">
        <v>565</v>
      </c>
      <c r="M18" s="1188" t="str">
        <f>IF([2]國女雙!$M$85=[2]國女雙!$O$85,"",([2]國女雙!$M$85))</f>
        <v/>
      </c>
      <c r="N18" s="1187"/>
      <c r="O18" s="1227"/>
      <c r="P18" s="1112"/>
      <c r="Q18" s="1225"/>
      <c r="R18" s="1365"/>
      <c r="S18" s="1077"/>
    </row>
    <row r="19" spans="1:19" ht="24" customHeight="1" thickBot="1">
      <c r="B19" s="1230"/>
      <c r="C19" s="1231"/>
      <c r="D19" s="1230"/>
      <c r="E19" s="1229"/>
      <c r="F19" s="1074"/>
      <c r="G19" s="1186">
        <v>8</v>
      </c>
      <c r="H19" s="1355" t="str">
        <f>VLOOKUP(G19,[3]國女雙!$A$61:$G$114,4,0)</f>
        <v>新北市淡江高中</v>
      </c>
      <c r="I19" s="1181" t="str">
        <f>VLOOKUP(G19,[3]國女雙!$A$61:$G$114,5,0)</f>
        <v>周欣儀</v>
      </c>
      <c r="J19" s="1181" t="str">
        <f>VLOOKUP(G19,[3]國女雙!$A$61:$G$114,6,0)</f>
        <v>陳映蓁</v>
      </c>
      <c r="K19" s="1357"/>
      <c r="L19" s="1080"/>
      <c r="M19" s="1185" t="str">
        <f>IF([2]國女雙!$M$85=[2]國女雙!$O$85,"",([2]國女雙!$O$85))</f>
        <v/>
      </c>
      <c r="N19" s="1184" t="str">
        <f>[2]國女雙!$Y$85</f>
        <v/>
      </c>
      <c r="O19" s="1227"/>
      <c r="P19" s="1112"/>
      <c r="Q19" s="1225"/>
      <c r="R19" s="1365"/>
      <c r="S19" s="1077"/>
    </row>
    <row r="20" spans="1:19" ht="24" customHeight="1" thickBot="1">
      <c r="A20" s="1221" t="str">
        <f>IF([2]國女雙!$M$99=[2]國女雙!$O$99,"",([2]國女雙!$M$99))</f>
        <v/>
      </c>
      <c r="B20" s="1230"/>
      <c r="C20" s="1231"/>
      <c r="D20" s="1230"/>
      <c r="E20" s="1229"/>
      <c r="F20" s="1074"/>
      <c r="G20" s="1183"/>
      <c r="H20" s="1355"/>
      <c r="I20" s="1181"/>
      <c r="J20" s="1180"/>
      <c r="K20" s="1172"/>
      <c r="L20" s="1359"/>
      <c r="M20" s="1071"/>
      <c r="N20" s="1071"/>
      <c r="O20" s="1227"/>
      <c r="P20" s="1112"/>
      <c r="Q20" s="1225"/>
      <c r="R20" s="1365"/>
      <c r="S20" s="1218" t="str">
        <f>IF([2]國女雙!$M$101=[2]國女雙!$O$101,"",([2]國女雙!$M$101))</f>
        <v/>
      </c>
    </row>
    <row r="21" spans="1:19" ht="24" customHeight="1" thickBot="1">
      <c r="A21" s="1213" t="str">
        <f>IF([2]國女雙!$M$99=[2]國女雙!$O$99,"",([2]國女雙!$O$99))</f>
        <v/>
      </c>
      <c r="B21" s="1230"/>
      <c r="C21" s="1231"/>
      <c r="D21" s="1230"/>
      <c r="E21" s="1229"/>
      <c r="F21" s="1074"/>
      <c r="G21" s="1191">
        <v>9</v>
      </c>
      <c r="H21" s="1355" t="str">
        <f>VLOOKUP(G21,[3]國女雙!$A$61:$G$114,4,0)</f>
        <v>高雄市林園高中</v>
      </c>
      <c r="I21" s="1181" t="str">
        <f>VLOOKUP(G21,[3]國女雙!$A$61:$G$114,5,0)</f>
        <v>黃品榛</v>
      </c>
      <c r="J21" s="1181" t="str">
        <f>VLOOKUP(G21,[3]國女雙!$A$61:$G$114,6,0)</f>
        <v>林庭聿</v>
      </c>
      <c r="K21" s="1238"/>
      <c r="L21" s="1358"/>
      <c r="M21" s="1071"/>
      <c r="N21" s="1071"/>
      <c r="O21" s="1227"/>
      <c r="P21" s="1112"/>
      <c r="Q21" s="1225"/>
      <c r="R21" s="1365"/>
      <c r="S21" s="1185" t="str">
        <f>IF([2]國女雙!$M$101=[2]國女雙!$O$101,"",([2]國女雙!$O$101))</f>
        <v/>
      </c>
    </row>
    <row r="22" spans="1:19" ht="24" customHeight="1" thickBot="1">
      <c r="B22" s="1230"/>
      <c r="C22" s="1231"/>
      <c r="D22" s="1230"/>
      <c r="E22" s="1229"/>
      <c r="F22" s="1074"/>
      <c r="G22" s="1183"/>
      <c r="H22" s="1355"/>
      <c r="I22" s="1181"/>
      <c r="J22" s="1180"/>
      <c r="K22" s="1085" t="s">
        <v>647</v>
      </c>
      <c r="L22" s="1084" t="s">
        <v>563</v>
      </c>
      <c r="M22" s="1185" t="str">
        <f>IF([2]國女雙!$M$86=[2]國女雙!$O$86,"",([2]國女雙!$M$86))</f>
        <v/>
      </c>
      <c r="N22" s="1189" t="str">
        <f>[2]國女雙!$Y$86</f>
        <v/>
      </c>
      <c r="O22" s="1227"/>
      <c r="P22" s="1112"/>
      <c r="Q22" s="1225"/>
      <c r="R22" s="1365"/>
      <c r="S22" s="1077"/>
    </row>
    <row r="23" spans="1:19" ht="24" customHeight="1" thickBot="1">
      <c r="B23" s="1230"/>
      <c r="C23" s="1231"/>
      <c r="D23" s="1230"/>
      <c r="E23" s="1229"/>
      <c r="F23" s="1074"/>
      <c r="G23" s="1186">
        <v>10</v>
      </c>
      <c r="H23" s="1355" t="str">
        <f>VLOOKUP(G23,[3]國女雙!$A$61:$G$114,4,0)</f>
        <v>宜蘭縣壯圍國中</v>
      </c>
      <c r="I23" s="1181" t="str">
        <f>VLOOKUP(G23,[3]國女雙!$A$61:$G$114,5,0)</f>
        <v>黃羽璿</v>
      </c>
      <c r="J23" s="1181" t="str">
        <f>VLOOKUP(G23,[3]國女雙!$A$61:$G$114,6,0)</f>
        <v>莊雯婷</v>
      </c>
      <c r="K23" s="1357"/>
      <c r="L23" s="1080"/>
      <c r="M23" s="1204" t="str">
        <f>IF([2]國女雙!$M$86=[2]國女雙!$O$86,"",([2]國女雙!$O$86))</f>
        <v/>
      </c>
      <c r="N23" s="1071"/>
      <c r="O23" s="1227"/>
      <c r="P23" s="1112"/>
      <c r="Q23" s="1225"/>
      <c r="R23" s="1365"/>
      <c r="S23" s="1077"/>
    </row>
    <row r="24" spans="1:19" ht="24" customHeight="1" thickBot="1">
      <c r="B24" s="1230"/>
      <c r="C24" s="1231"/>
      <c r="D24" s="1230"/>
      <c r="E24" s="1229"/>
      <c r="F24" s="1189" t="str">
        <f>[2]國女雙!$Z$92</f>
        <v/>
      </c>
      <c r="G24" s="1183"/>
      <c r="H24" s="1355"/>
      <c r="I24" s="1181"/>
      <c r="J24" s="1180"/>
      <c r="K24" s="1194" t="s">
        <v>646</v>
      </c>
      <c r="L24" s="1359"/>
      <c r="M24" s="1106" t="s">
        <v>561</v>
      </c>
      <c r="N24" s="1185" t="str">
        <f>IF([2]國女雙!$M$92=[2]國女雙!$O$92,"",([2]國女雙!$M$92))</f>
        <v/>
      </c>
      <c r="O24" s="1227"/>
      <c r="P24" s="1112"/>
      <c r="Q24" s="1225"/>
      <c r="R24" s="1365"/>
      <c r="S24" s="1077"/>
    </row>
    <row r="25" spans="1:19" ht="24" customHeight="1" thickBot="1">
      <c r="B25" s="1230"/>
      <c r="C25" s="1231"/>
      <c r="D25" s="1230"/>
      <c r="E25" s="1229"/>
      <c r="F25" s="1236" t="s">
        <v>645</v>
      </c>
      <c r="G25" s="1235">
        <v>11</v>
      </c>
      <c r="H25" s="1366" t="str">
        <f>VLOOKUP(G25,[3]國女雙!$A$61:$G$114,4,0)</f>
        <v>苗栗縣維真國中</v>
      </c>
      <c r="I25" s="1233" t="str">
        <f>VLOOKUP(G25,[3]國女雙!$A$61:$G$114,5,0)</f>
        <v>林孟嫻</v>
      </c>
      <c r="J25" s="1233" t="str">
        <f>VLOOKUP(G25,[3]國女雙!$A$61:$G$114,6,0)</f>
        <v>林子馨</v>
      </c>
      <c r="K25" s="1358"/>
      <c r="L25" s="1358"/>
      <c r="M25" s="1094"/>
      <c r="N25" s="1204" t="str">
        <f>IF([2]國女雙!$M$92=[2]國女雙!$O$92,"",([2]國女雙!$O$92))</f>
        <v/>
      </c>
      <c r="O25" s="1227"/>
      <c r="P25" s="1112"/>
      <c r="Q25" s="1225"/>
      <c r="R25" s="1365"/>
      <c r="S25" s="1077"/>
    </row>
    <row r="26" spans="1:19" ht="24" customHeight="1" thickBot="1">
      <c r="B26" s="1230"/>
      <c r="C26" s="1231"/>
      <c r="D26" s="1230"/>
      <c r="E26" s="1229"/>
      <c r="F26" s="1207"/>
      <c r="G26" s="1191"/>
      <c r="H26" s="1361"/>
      <c r="I26" s="1205"/>
      <c r="J26" s="1209"/>
      <c r="K26" s="1085" t="s">
        <v>644</v>
      </c>
      <c r="L26" s="1084" t="s">
        <v>622</v>
      </c>
      <c r="M26" s="1188" t="str">
        <f>IF([2]國女雙!$M$87=[2]國女雙!$O$87,"",([2]國女雙!$M$87))</f>
        <v/>
      </c>
      <c r="N26" s="1232"/>
      <c r="O26" s="1227"/>
      <c r="P26" s="1112"/>
      <c r="Q26" s="1225"/>
      <c r="R26" s="1365"/>
      <c r="S26" s="1077"/>
    </row>
    <row r="27" spans="1:19" ht="24" customHeight="1" thickBot="1">
      <c r="B27" s="1230"/>
      <c r="C27" s="1231"/>
      <c r="D27" s="1230"/>
      <c r="E27" s="1229"/>
      <c r="F27" s="1207"/>
      <c r="G27" s="1191">
        <v>12</v>
      </c>
      <c r="H27" s="1361" t="str">
        <f>VLOOKUP(G27,[3]國女雙!$A$61:$G$114,4,0)</f>
        <v>臺北市麗山國中</v>
      </c>
      <c r="I27" s="1205" t="str">
        <f>VLOOKUP(G27,[3]國女雙!$A$61:$G$114,5,0)</f>
        <v>呂佩紜</v>
      </c>
      <c r="J27" s="1205" t="str">
        <f>VLOOKUP(G27,[3]國女雙!$A$61:$G$114,6,0)</f>
        <v>陳佳琳</v>
      </c>
      <c r="K27" s="1357"/>
      <c r="L27" s="1080"/>
      <c r="M27" s="1185" t="str">
        <f>IF([2]國女雙!$M$87=[2]國女雙!$O$87,"",([2]國女雙!$O$87))</f>
        <v/>
      </c>
      <c r="N27" s="1228" t="str">
        <f>[2]國女雙!$Y$87</f>
        <v/>
      </c>
      <c r="O27" s="1227"/>
      <c r="P27" s="1112"/>
      <c r="Q27" s="1225"/>
      <c r="R27" s="1365"/>
      <c r="S27" s="1077"/>
    </row>
    <row r="28" spans="1:19" ht="24" customHeight="1" thickBot="1">
      <c r="B28" s="1223"/>
      <c r="C28" s="1221" t="str">
        <f>IF([2]國女雙!$M$98=[2]國女雙!$O$98,"",([2]國女雙!$O$98))</f>
        <v/>
      </c>
      <c r="D28" s="1222"/>
      <c r="E28" s="1221" t="str">
        <f>IF([2]國女雙!$M$95=[2]國女雙!$O$95,"",([2]國女雙!$M$95))</f>
        <v/>
      </c>
      <c r="F28" s="1207"/>
      <c r="G28" s="1191"/>
      <c r="H28" s="1361"/>
      <c r="I28" s="1205"/>
      <c r="J28" s="1209"/>
      <c r="K28" s="1129"/>
      <c r="L28" s="1364"/>
      <c r="M28" s="1220" t="s">
        <v>643</v>
      </c>
      <c r="N28" s="1106" t="s">
        <v>620</v>
      </c>
      <c r="O28" s="1218" t="str">
        <f>IF([2]國女雙!$M$97=[2]國女雙!$O$97,"",([2]國女雙!$M$97))</f>
        <v/>
      </c>
      <c r="P28" s="1219"/>
      <c r="Q28" s="1218" t="str">
        <f>IF([2]國女雙!$M$100=[2]國女雙!$O$100,"",([2]國女雙!$O$100))</f>
        <v/>
      </c>
      <c r="R28" s="1363"/>
      <c r="S28" s="1077"/>
    </row>
    <row r="29" spans="1:19" ht="24" customHeight="1" thickBot="1">
      <c r="A29" s="1192" t="str">
        <f>[2]國女雙!$Y$95</f>
        <v/>
      </c>
      <c r="B29" s="1215"/>
      <c r="C29" s="1192" t="str">
        <f>[2]國女雙!$Z$95</f>
        <v/>
      </c>
      <c r="D29" s="1214"/>
      <c r="E29" s="1213" t="str">
        <f>IF([2]國女雙!$M$95=[2]國女雙!$O$95,"",([2]國女雙!$O$95))</f>
        <v/>
      </c>
      <c r="F29" s="1207"/>
      <c r="G29" s="1191">
        <v>13</v>
      </c>
      <c r="H29" s="1361" t="str">
        <f>VLOOKUP(G29,[3]國女雙!$A$61:$G$114,4,0)</f>
        <v>臺中市光復國中小</v>
      </c>
      <c r="I29" s="1205" t="str">
        <f>VLOOKUP(G29,[3]國女雙!$A$61:$G$114,5,0)</f>
        <v>李汶璇</v>
      </c>
      <c r="J29" s="1205" t="str">
        <f>VLOOKUP(G29,[3]國女雙!$A$61:$G$114,6,0)</f>
        <v>林姿妤</v>
      </c>
      <c r="K29" s="1362"/>
      <c r="L29" s="1362"/>
      <c r="M29" s="1212"/>
      <c r="N29" s="1094"/>
      <c r="O29" s="1185" t="str">
        <f>IF([2]國女雙!$M$97=[2]國女雙!$O$97,"",([2]國女雙!$O$97))</f>
        <v/>
      </c>
      <c r="P29" s="1211"/>
      <c r="Q29" s="1189" t="str">
        <f>[2]國女雙!$Z$97</f>
        <v/>
      </c>
      <c r="R29" s="1202"/>
      <c r="S29" s="1189" t="str">
        <f>[2]國女雙!$Y$97</f>
        <v/>
      </c>
    </row>
    <row r="30" spans="1:19" ht="24" customHeight="1" thickBot="1">
      <c r="B30" s="1200"/>
      <c r="C30" s="1200"/>
      <c r="D30" s="1071"/>
      <c r="E30" s="1071"/>
      <c r="F30" s="1207"/>
      <c r="G30" s="1191"/>
      <c r="H30" s="1361"/>
      <c r="I30" s="1205"/>
      <c r="J30" s="1209"/>
      <c r="K30" s="1085" t="s">
        <v>642</v>
      </c>
      <c r="L30" s="1084" t="s">
        <v>618</v>
      </c>
      <c r="M30" s="1185" t="str">
        <f>IF([2]國女雙!$M$88=[2]國女雙!$O$88,"",([2]國女雙!$M$88))</f>
        <v/>
      </c>
      <c r="N30" s="1208" t="str">
        <f>[2]國女雙!$Y$88</f>
        <v/>
      </c>
      <c r="O30" s="1187"/>
      <c r="P30" s="1153"/>
      <c r="Q30" s="1153"/>
      <c r="R30" s="1202"/>
      <c r="S30" s="1077"/>
    </row>
    <row r="31" spans="1:19" ht="24" customHeight="1" thickBot="1">
      <c r="B31" s="1200"/>
      <c r="C31" s="1200"/>
      <c r="D31" s="1071"/>
      <c r="E31" s="1071"/>
      <c r="F31" s="1207"/>
      <c r="G31" s="1191">
        <v>14</v>
      </c>
      <c r="H31" s="1361" t="str">
        <f>VLOOKUP(G31,[3]國女雙!$A$61:$G$114,4,0)</f>
        <v>新竹市香山高中</v>
      </c>
      <c r="I31" s="1205" t="str">
        <f>VLOOKUP(G31,[3]國女雙!$A$61:$G$114,5,0)</f>
        <v>陳語綺</v>
      </c>
      <c r="J31" s="1205" t="str">
        <f>VLOOKUP(G31,[3]國女雙!$A$61:$G$114,6,0)</f>
        <v>韓佳甄</v>
      </c>
      <c r="K31" s="1357"/>
      <c r="L31" s="1080"/>
      <c r="M31" s="1204" t="str">
        <f>IF([2]國女雙!$M$88=[2]國女雙!$O$88,"",([2]國女雙!$O$88))</f>
        <v/>
      </c>
      <c r="N31" s="1203"/>
      <c r="O31" s="1071"/>
      <c r="P31" s="1153"/>
      <c r="Q31" s="1153"/>
      <c r="R31" s="1202"/>
      <c r="S31" s="1077"/>
    </row>
    <row r="32" spans="1:19" ht="24" customHeight="1" thickBot="1">
      <c r="B32" s="1200"/>
      <c r="C32" s="1200"/>
      <c r="D32" s="1071"/>
      <c r="E32" s="1071"/>
      <c r="F32" s="1199"/>
      <c r="G32" s="1198"/>
      <c r="H32" s="1360"/>
      <c r="I32" s="1196"/>
      <c r="J32" s="1195"/>
      <c r="K32" s="1194" t="s">
        <v>641</v>
      </c>
      <c r="L32" s="1359"/>
      <c r="M32" s="1106" t="s">
        <v>616</v>
      </c>
      <c r="N32" s="1188" t="str">
        <f>IF([2]國女雙!$M$93=[2]國女雙!$O$93,"",([2]國女雙!$M$93))</f>
        <v/>
      </c>
      <c r="O32" s="1071"/>
      <c r="P32" s="1153"/>
      <c r="Q32" s="1153"/>
      <c r="R32" s="1168"/>
      <c r="S32" s="1167"/>
    </row>
    <row r="33" spans="2:19" ht="24" customHeight="1" thickBot="1">
      <c r="B33" s="1153"/>
      <c r="C33" s="1153"/>
      <c r="D33" s="1071"/>
      <c r="E33" s="1192" t="str">
        <f>[2]國女雙!$Z$93</f>
        <v/>
      </c>
      <c r="F33" s="1152"/>
      <c r="G33" s="1191">
        <v>15</v>
      </c>
      <c r="H33" s="1355" t="str">
        <f>VLOOKUP(G33,[3]國女雙!$A$61:$G$114,4,0)</f>
        <v>雲林縣東南國中</v>
      </c>
      <c r="I33" s="1181" t="str">
        <f>VLOOKUP(G33,[3]國女雙!$A$61:$G$114,5,0)</f>
        <v>許心賢</v>
      </c>
      <c r="J33" s="1181" t="str">
        <f>VLOOKUP(G33,[3]國女雙!$A$61:$G$114,6,0)</f>
        <v>黃郁棻</v>
      </c>
      <c r="K33" s="1358"/>
      <c r="L33" s="1358"/>
      <c r="M33" s="1094"/>
      <c r="N33" s="1185" t="str">
        <f>IF([2]國女雙!$M$93=[2]國女雙!$O$93,"",([2]國女雙!$O$93))</f>
        <v/>
      </c>
      <c r="O33" s="1189" t="str">
        <f>[2]國女雙!$Y$93</f>
        <v/>
      </c>
      <c r="P33" s="1153"/>
      <c r="Q33" s="1153"/>
      <c r="R33" s="1168"/>
      <c r="S33" s="1167"/>
    </row>
    <row r="34" spans="2:19" ht="24" customHeight="1" thickBot="1">
      <c r="B34" s="1356"/>
      <c r="C34" s="1356"/>
      <c r="D34" s="1071"/>
      <c r="E34" s="1071"/>
      <c r="F34" s="1247"/>
      <c r="G34" s="1183"/>
      <c r="H34" s="1355"/>
      <c r="I34" s="1181"/>
      <c r="J34" s="1180"/>
      <c r="K34" s="1085" t="s">
        <v>640</v>
      </c>
      <c r="L34" s="1084" t="s">
        <v>614</v>
      </c>
      <c r="M34" s="1188" t="str">
        <f>IF([2]國女雙!$M$89=[2]國女雙!$O$89,"",([2]國女雙!$M$89))</f>
        <v/>
      </c>
      <c r="N34" s="1187"/>
      <c r="O34" s="1071"/>
      <c r="P34" s="1153"/>
      <c r="Q34" s="1153"/>
      <c r="R34" s="1168"/>
      <c r="S34" s="1167"/>
    </row>
    <row r="35" spans="2:19" ht="24" customHeight="1" thickBot="1">
      <c r="B35" s="1356"/>
      <c r="C35" s="1356"/>
      <c r="D35" s="1071"/>
      <c r="E35" s="1071"/>
      <c r="F35" s="1247"/>
      <c r="G35" s="1186">
        <v>16</v>
      </c>
      <c r="H35" s="1355" t="str">
        <f>VLOOKUP(G35,[3]國女雙!$A$61:$G$114,4,0)</f>
        <v>新北市淡江高中</v>
      </c>
      <c r="I35" s="1181" t="str">
        <f>VLOOKUP(G35,[3]國女雙!$A$61:$G$114,5,0)</f>
        <v>李恩綺</v>
      </c>
      <c r="J35" s="1181" t="str">
        <f>VLOOKUP(G35,[3]國女雙!$A$61:$G$114,6,0)</f>
        <v>陳亭婷</v>
      </c>
      <c r="K35" s="1357"/>
      <c r="L35" s="1080"/>
      <c r="M35" s="1185" t="str">
        <f>IF([2]國女雙!$M$89=[2]國女雙!$O$89,"",([2]國女雙!$O$89))</f>
        <v/>
      </c>
      <c r="N35" s="1184" t="str">
        <f>[2]國女雙!$Y$89</f>
        <v/>
      </c>
      <c r="O35" s="1071"/>
      <c r="P35" s="1153"/>
      <c r="Q35" s="1153"/>
      <c r="R35" s="1168"/>
      <c r="S35" s="1167"/>
    </row>
    <row r="36" spans="2:19" ht="24" customHeight="1">
      <c r="B36" s="1356"/>
      <c r="C36" s="1356"/>
      <c r="D36" s="1071"/>
      <c r="E36" s="1071"/>
      <c r="F36" s="1247"/>
      <c r="G36" s="1183"/>
      <c r="H36" s="1355"/>
      <c r="I36" s="1181"/>
      <c r="J36" s="1180"/>
      <c r="K36" s="1151"/>
      <c r="L36" s="1071"/>
      <c r="M36" s="1071"/>
      <c r="N36" s="1071"/>
      <c r="O36" s="1071"/>
      <c r="P36" s="1153"/>
      <c r="Q36" s="1153"/>
      <c r="R36" s="1168"/>
      <c r="S36" s="1167"/>
    </row>
  </sheetData>
  <sheetProtection password="CEBE" sheet="1" objects="1" scenarios="1"/>
  <mergeCells count="105">
    <mergeCell ref="G9:G10"/>
    <mergeCell ref="G11:G12"/>
    <mergeCell ref="H25:H26"/>
    <mergeCell ref="H35:H36"/>
    <mergeCell ref="F25:F32"/>
    <mergeCell ref="G13:G14"/>
    <mergeCell ref="G15:G16"/>
    <mergeCell ref="G17:G18"/>
    <mergeCell ref="G19:G20"/>
    <mergeCell ref="G33:G34"/>
    <mergeCell ref="G35:G36"/>
    <mergeCell ref="G21:G22"/>
    <mergeCell ref="F9:F16"/>
    <mergeCell ref="J5:J6"/>
    <mergeCell ref="I7:I8"/>
    <mergeCell ref="J7:J8"/>
    <mergeCell ref="I9:I10"/>
    <mergeCell ref="J9:J10"/>
    <mergeCell ref="H33:H34"/>
    <mergeCell ref="J33:J34"/>
    <mergeCell ref="I17:I18"/>
    <mergeCell ref="J17:J18"/>
    <mergeCell ref="I21:I22"/>
    <mergeCell ref="J21:J22"/>
    <mergeCell ref="J15:J16"/>
    <mergeCell ref="I23:I24"/>
    <mergeCell ref="J23:J24"/>
    <mergeCell ref="J25:J26"/>
    <mergeCell ref="J27:J28"/>
    <mergeCell ref="I5:I6"/>
    <mergeCell ref="I35:I36"/>
    <mergeCell ref="J35:J36"/>
    <mergeCell ref="I31:I32"/>
    <mergeCell ref="J31:J32"/>
    <mergeCell ref="I33:I34"/>
    <mergeCell ref="I27:I28"/>
    <mergeCell ref="I19:I20"/>
    <mergeCell ref="M16:M17"/>
    <mergeCell ref="M24:M25"/>
    <mergeCell ref="H13:H14"/>
    <mergeCell ref="H15:H16"/>
    <mergeCell ref="H17:H18"/>
    <mergeCell ref="H19:H20"/>
    <mergeCell ref="J19:J20"/>
    <mergeCell ref="H23:H24"/>
    <mergeCell ref="R13:R28"/>
    <mergeCell ref="A2:S3"/>
    <mergeCell ref="B14:B27"/>
    <mergeCell ref="C14:C27"/>
    <mergeCell ref="D14:D27"/>
    <mergeCell ref="E14:E27"/>
    <mergeCell ref="O14:O27"/>
    <mergeCell ref="P14:P27"/>
    <mergeCell ref="I13:I14"/>
    <mergeCell ref="J13:J14"/>
    <mergeCell ref="M32:M33"/>
    <mergeCell ref="K20:L20"/>
    <mergeCell ref="M8:M9"/>
    <mergeCell ref="L10:L11"/>
    <mergeCell ref="K8:L9"/>
    <mergeCell ref="L14:L15"/>
    <mergeCell ref="L18:L19"/>
    <mergeCell ref="L30:L31"/>
    <mergeCell ref="K21:L21"/>
    <mergeCell ref="K16:L17"/>
    <mergeCell ref="K32:L33"/>
    <mergeCell ref="K14:K15"/>
    <mergeCell ref="K18:K19"/>
    <mergeCell ref="K6:K7"/>
    <mergeCell ref="K34:K35"/>
    <mergeCell ref="L6:L7"/>
    <mergeCell ref="L34:L35"/>
    <mergeCell ref="K10:K11"/>
    <mergeCell ref="K24:L25"/>
    <mergeCell ref="L26:L27"/>
    <mergeCell ref="J11:J12"/>
    <mergeCell ref="I29:I30"/>
    <mergeCell ref="J29:J30"/>
    <mergeCell ref="I25:I26"/>
    <mergeCell ref="Q14:Q27"/>
    <mergeCell ref="N12:N13"/>
    <mergeCell ref="N28:N29"/>
    <mergeCell ref="M28:M29"/>
    <mergeCell ref="I15:I16"/>
    <mergeCell ref="M12:M13"/>
    <mergeCell ref="G31:G32"/>
    <mergeCell ref="H5:H6"/>
    <mergeCell ref="H7:H8"/>
    <mergeCell ref="H9:H10"/>
    <mergeCell ref="H11:H12"/>
    <mergeCell ref="H21:H22"/>
    <mergeCell ref="H31:H32"/>
    <mergeCell ref="G23:G24"/>
    <mergeCell ref="G25:G26"/>
    <mergeCell ref="G27:G28"/>
    <mergeCell ref="L22:L23"/>
    <mergeCell ref="K22:K23"/>
    <mergeCell ref="K26:K27"/>
    <mergeCell ref="G5:G6"/>
    <mergeCell ref="G7:G8"/>
    <mergeCell ref="G29:G30"/>
    <mergeCell ref="H27:H28"/>
    <mergeCell ref="H29:H30"/>
    <mergeCell ref="K30:K31"/>
    <mergeCell ref="I11:I12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8"/>
  </sheetPr>
  <dimension ref="A1:R36"/>
  <sheetViews>
    <sheetView tabSelected="1" topLeftCell="A12" zoomScaleNormal="75" workbookViewId="0">
      <selection activeCell="P14" sqref="P14:P27"/>
    </sheetView>
  </sheetViews>
  <sheetFormatPr defaultRowHeight="15.95" customHeight="1"/>
  <cols>
    <col min="1" max="1" width="3.125" style="1057" customWidth="1"/>
    <col min="2" max="5" width="3.625" style="1057" customWidth="1"/>
    <col min="6" max="6" width="8.625" style="1354" customWidth="1"/>
    <col min="7" max="7" width="3.625" style="1057" customWidth="1"/>
    <col min="8" max="8" width="16.625" style="1057" customWidth="1"/>
    <col min="9" max="9" width="8.75" style="1057" customWidth="1"/>
    <col min="10" max="10" width="6.625" style="1062" customWidth="1"/>
    <col min="11" max="11" width="5.25" style="1061" customWidth="1"/>
    <col min="12" max="13" width="6.625" style="1060" customWidth="1"/>
    <col min="14" max="16" width="3.625" style="1060" customWidth="1"/>
    <col min="17" max="17" width="3.625" style="1059" customWidth="1"/>
    <col min="18" max="18" width="3.125" style="1058" customWidth="1"/>
    <col min="19" max="16384" width="9" style="1057"/>
  </cols>
  <sheetData>
    <row r="1" spans="1:18" ht="15.95" customHeight="1">
      <c r="B1" s="1168"/>
      <c r="C1" s="1168"/>
      <c r="D1" s="1076"/>
      <c r="E1" s="1076"/>
      <c r="F1" s="1373"/>
      <c r="G1" s="1371"/>
      <c r="H1" s="1076"/>
      <c r="I1" s="1371"/>
      <c r="J1" s="1168"/>
      <c r="K1" s="1169"/>
      <c r="L1" s="1169"/>
      <c r="M1" s="1169"/>
      <c r="N1" s="1169"/>
      <c r="O1" s="1168"/>
      <c r="P1" s="1168"/>
      <c r="Q1" s="1168"/>
      <c r="R1" s="1167"/>
    </row>
    <row r="2" spans="1:18" ht="15.95" customHeight="1">
      <c r="B2" s="1166" t="s">
        <v>685</v>
      </c>
      <c r="C2" s="1166"/>
      <c r="D2" s="1173"/>
      <c r="E2" s="1173"/>
      <c r="F2" s="1173"/>
      <c r="G2" s="1173"/>
      <c r="H2" s="1173"/>
      <c r="I2" s="1173"/>
      <c r="J2" s="1173"/>
      <c r="K2" s="1173"/>
      <c r="L2" s="1173"/>
      <c r="M2" s="1173"/>
      <c r="N2" s="1173"/>
      <c r="O2" s="1173"/>
      <c r="P2" s="1173"/>
      <c r="Q2" s="1173"/>
      <c r="R2" s="1173"/>
    </row>
    <row r="3" spans="1:18" ht="15.95" customHeight="1"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</row>
    <row r="4" spans="1:18" ht="15.95" customHeight="1">
      <c r="B4" s="1162"/>
      <c r="C4" s="1162"/>
      <c r="D4" s="1162"/>
      <c r="E4" s="1162"/>
      <c r="F4" s="1162"/>
      <c r="G4" s="1369"/>
      <c r="H4" s="1162"/>
      <c r="I4" s="1369"/>
      <c r="J4" s="1162"/>
      <c r="K4" s="1162"/>
      <c r="L4" s="1162"/>
      <c r="M4" s="1162"/>
      <c r="N4" s="1162"/>
      <c r="O4" s="1161"/>
      <c r="P4" s="1161"/>
      <c r="Q4" s="1161"/>
      <c r="R4" s="1160"/>
    </row>
    <row r="5" spans="1:18" ht="24" customHeight="1" thickBot="1">
      <c r="B5" s="1153"/>
      <c r="C5" s="1153"/>
      <c r="D5" s="1071"/>
      <c r="E5" s="1071"/>
      <c r="F5" s="1247"/>
      <c r="G5" s="1191">
        <v>1</v>
      </c>
      <c r="H5" s="1374" t="str">
        <f>VLOOKUP(G5,[3]高男單!$A$61:$F$134,4,0)</f>
        <v>臺南市臺南一中</v>
      </c>
      <c r="I5" s="1374" t="str">
        <f>VLOOKUP(G5,[3]高男單!$A$61:$F$134,5,0)</f>
        <v>楊子儀</v>
      </c>
      <c r="J5" s="1151"/>
      <c r="K5" s="1071"/>
      <c r="L5" s="1071"/>
      <c r="M5" s="1071"/>
      <c r="N5" s="1071"/>
      <c r="O5" s="1151"/>
      <c r="P5" s="1151"/>
      <c r="Q5" s="1154"/>
      <c r="R5" s="1077"/>
    </row>
    <row r="6" spans="1:18" ht="24" customHeight="1" thickBot="1">
      <c r="B6" s="1153"/>
      <c r="C6" s="1153"/>
      <c r="D6" s="1071"/>
      <c r="E6" s="1071"/>
      <c r="F6" s="1247"/>
      <c r="G6" s="1183"/>
      <c r="H6" s="1374"/>
      <c r="I6" s="1374"/>
      <c r="J6" s="1085" t="s">
        <v>684</v>
      </c>
      <c r="K6" s="1396">
        <v>1</v>
      </c>
      <c r="L6" s="1185" t="str">
        <f>IF([2]高男單!$M$82=[2]高男單!$O$82,"",([2]高男單!$M$82))</f>
        <v/>
      </c>
      <c r="M6" s="1189" t="str">
        <f>[2]高男單!$Y$82</f>
        <v/>
      </c>
      <c r="N6" s="1071"/>
      <c r="O6" s="1151"/>
      <c r="P6" s="1151"/>
      <c r="Q6" s="1154"/>
      <c r="R6" s="1077"/>
    </row>
    <row r="7" spans="1:18" ht="24" customHeight="1" thickBot="1">
      <c r="B7" s="1153"/>
      <c r="C7" s="1153"/>
      <c r="D7" s="1071"/>
      <c r="E7" s="1071"/>
      <c r="F7" s="1247"/>
      <c r="G7" s="1186">
        <v>2</v>
      </c>
      <c r="H7" s="1374" t="str">
        <f>VLOOKUP(G7,[3]高男單!$A$61:$F$134,4,0)</f>
        <v>臺中市青年高中</v>
      </c>
      <c r="I7" s="1374" t="str">
        <f>VLOOKUP(G7,[3]高男單!$A$61:$F$134,5,0)</f>
        <v>王成瑜</v>
      </c>
      <c r="J7" s="1081"/>
      <c r="K7" s="1395"/>
      <c r="L7" s="1204" t="str">
        <f>IF([2]高男單!$M$82=[2]高男單!$O$82,"",([2]高男單!$O$82))</f>
        <v/>
      </c>
      <c r="M7" s="1071"/>
      <c r="N7" s="1071"/>
      <c r="O7" s="1151"/>
      <c r="P7" s="1151"/>
      <c r="Q7" s="1154"/>
      <c r="R7" s="1077"/>
    </row>
    <row r="8" spans="1:18" ht="24" customHeight="1" thickBot="1">
      <c r="B8" s="1153"/>
      <c r="C8" s="1153"/>
      <c r="D8" s="1071"/>
      <c r="E8" s="1214" t="str">
        <f>[2]高男單!$Z$90</f>
        <v/>
      </c>
      <c r="F8" s="1152"/>
      <c r="G8" s="1183"/>
      <c r="H8" s="1374"/>
      <c r="I8" s="1374"/>
      <c r="J8" s="1194" t="s">
        <v>683</v>
      </c>
      <c r="K8" s="1193"/>
      <c r="L8" s="1378">
        <v>9</v>
      </c>
      <c r="M8" s="1185" t="str">
        <f>IF([2]高男單!$M$90=[2]高男單!$O$90,"",([2]高男單!$M$90))</f>
        <v/>
      </c>
      <c r="N8" s="1189" t="str">
        <f>[2]高男單!$Y$90</f>
        <v/>
      </c>
      <c r="O8" s="1151"/>
      <c r="P8" s="1151"/>
      <c r="Q8" s="1154"/>
      <c r="R8" s="1077"/>
    </row>
    <row r="9" spans="1:18" ht="24" customHeight="1" thickBot="1">
      <c r="B9" s="1200"/>
      <c r="C9" s="1200"/>
      <c r="D9" s="1071"/>
      <c r="E9" s="1071"/>
      <c r="F9" s="1389" t="s">
        <v>682</v>
      </c>
      <c r="G9" s="1235">
        <v>3</v>
      </c>
      <c r="H9" s="1388" t="str">
        <f>VLOOKUP(G9,[3]高男單!$A$61:$F$134,4,0)</f>
        <v>新竹縣湖口高中</v>
      </c>
      <c r="I9" s="1388" t="str">
        <f>VLOOKUP(G9,[3]高男單!$A$61:$F$134,5,0)</f>
        <v>江長融</v>
      </c>
      <c r="J9" s="1190"/>
      <c r="K9" s="1190"/>
      <c r="L9" s="1377"/>
      <c r="M9" s="1204" t="str">
        <f>IF([2]高男單!$M$90=[2]高男單!$O$90,"",([2]高男單!$O$90))</f>
        <v/>
      </c>
      <c r="N9" s="1187"/>
      <c r="O9" s="1151"/>
      <c r="P9" s="1151"/>
      <c r="Q9" s="1154"/>
      <c r="R9" s="1077"/>
    </row>
    <row r="10" spans="1:18" ht="24" customHeight="1" thickBot="1">
      <c r="B10" s="1200"/>
      <c r="C10" s="1200"/>
      <c r="D10" s="1071"/>
      <c r="E10" s="1071"/>
      <c r="F10" s="1382"/>
      <c r="G10" s="1191"/>
      <c r="H10" s="1381"/>
      <c r="I10" s="1381"/>
      <c r="J10" s="1085" t="s">
        <v>681</v>
      </c>
      <c r="K10" s="1376">
        <v>2</v>
      </c>
      <c r="L10" s="1188" t="str">
        <f>IF([2]高男單!$M$83=[2]高男單!$O$83,"",([2]高男單!$M$83))</f>
        <v/>
      </c>
      <c r="M10" s="1232"/>
      <c r="N10" s="1187"/>
      <c r="O10" s="1151"/>
      <c r="P10" s="1151"/>
      <c r="Q10" s="1154"/>
      <c r="R10" s="1077"/>
    </row>
    <row r="11" spans="1:18" ht="24" customHeight="1" thickBot="1">
      <c r="B11" s="1200"/>
      <c r="C11" s="1200"/>
      <c r="D11" s="1151"/>
      <c r="E11" s="1151"/>
      <c r="F11" s="1382"/>
      <c r="G11" s="1191">
        <v>4</v>
      </c>
      <c r="H11" s="1381" t="str">
        <f>VLOOKUP(G11,[3]高男單!$A$61:$F$134,4,0)</f>
        <v>新北市海山高中</v>
      </c>
      <c r="I11" s="1381" t="str">
        <f>VLOOKUP(G11,[3]高男單!$A$61:$F$134,5,0)</f>
        <v>曾奕澄</v>
      </c>
      <c r="J11" s="1081"/>
      <c r="K11" s="1375"/>
      <c r="L11" s="1185" t="str">
        <f>IF([2]高男單!$M$83=[2]高男單!$O$83,"",([2]高男單!$O$83))</f>
        <v/>
      </c>
      <c r="M11" s="1228" t="str">
        <f>[2]高男單!$Y$83</f>
        <v/>
      </c>
      <c r="N11" s="1248"/>
      <c r="O11" s="1151"/>
      <c r="P11" s="1151"/>
      <c r="Q11" s="1154"/>
      <c r="R11" s="1077"/>
    </row>
    <row r="12" spans="1:18" ht="24" customHeight="1" thickBot="1">
      <c r="A12" s="1192" t="str">
        <f>[2]高男單!$Y$94</f>
        <v/>
      </c>
      <c r="B12" s="1215"/>
      <c r="C12" s="1192" t="str">
        <f>[2]高男單!$Z$94</f>
        <v/>
      </c>
      <c r="D12" s="1214"/>
      <c r="E12" s="1221" t="str">
        <f>IF([2]高男單!$M$94=[2]高男單!$O$94,"",([2]高男單!$M$94))</f>
        <v/>
      </c>
      <c r="F12" s="1382"/>
      <c r="G12" s="1191"/>
      <c r="H12" s="1381"/>
      <c r="I12" s="1381"/>
      <c r="J12" s="1129"/>
      <c r="K12" s="1128"/>
      <c r="L12" s="1220" t="s">
        <v>680</v>
      </c>
      <c r="M12" s="1378">
        <v>15</v>
      </c>
      <c r="N12" s="1218" t="str">
        <f>IF([2]高男單!$M$96=[2]高男單!$O$96,"",([2]高男單!$M$96))</f>
        <v/>
      </c>
      <c r="O12" s="1383"/>
      <c r="P12" s="1189" t="str">
        <f>[2]高男單!$Z$96</f>
        <v/>
      </c>
      <c r="Q12" s="1154"/>
      <c r="R12" s="1189" t="str">
        <f>[2]高男單!$Y$96</f>
        <v/>
      </c>
    </row>
    <row r="13" spans="1:18" ht="24" customHeight="1" thickBot="1">
      <c r="B13" s="1394" t="s">
        <v>679</v>
      </c>
      <c r="C13" s="1213" t="str">
        <f>IF([2]高男單!$M$98=[2]高男單!$O$98,"",([2]高男單!$M$98))</f>
        <v/>
      </c>
      <c r="D13" s="1245"/>
      <c r="E13" s="1213" t="str">
        <f>IF([2]高男單!$M$94=[2]高男單!$O$94,"",([2]高男單!$O$94))</f>
        <v/>
      </c>
      <c r="F13" s="1382"/>
      <c r="G13" s="1191">
        <v>5</v>
      </c>
      <c r="H13" s="1381" t="str">
        <f>VLOOKUP(G13,[3]高男單!$A$61:$F$134,4,0)</f>
        <v>桃園縣壽山高中</v>
      </c>
      <c r="I13" s="1381" t="str">
        <f>VLOOKUP(G13,[3]高男單!$A$61:$F$134,5,0)</f>
        <v>白皓威</v>
      </c>
      <c r="J13" s="1127"/>
      <c r="K13" s="1127"/>
      <c r="L13" s="1212"/>
      <c r="M13" s="1377"/>
      <c r="N13" s="1243" t="str">
        <f>IF([2]高男單!$M$96=[2]高男單!$O$96,"",([2]高男單!$O$96))</f>
        <v/>
      </c>
      <c r="O13" s="1393"/>
      <c r="P13" s="1243" t="str">
        <f>IF([2]高男單!$M$100=[2]高男單!$O$100,"",([2]高男單!$M$100))</f>
        <v/>
      </c>
      <c r="Q13" s="1392" t="s">
        <v>678</v>
      </c>
      <c r="R13" s="1077"/>
    </row>
    <row r="14" spans="1:18" ht="24" customHeight="1" thickBot="1">
      <c r="B14" s="1387"/>
      <c r="C14" s="1231" t="s">
        <v>677</v>
      </c>
      <c r="D14" s="1391" t="s">
        <v>676</v>
      </c>
      <c r="E14" s="1136" t="s">
        <v>675</v>
      </c>
      <c r="F14" s="1382"/>
      <c r="G14" s="1191"/>
      <c r="H14" s="1381"/>
      <c r="I14" s="1381"/>
      <c r="J14" s="1085" t="s">
        <v>674</v>
      </c>
      <c r="K14" s="1376">
        <v>3</v>
      </c>
      <c r="L14" s="1185" t="str">
        <f>IF([2]高男單!$M$84=[2]高男單!$O$84,"",([2]高男單!$M$84))</f>
        <v/>
      </c>
      <c r="M14" s="1240" t="str">
        <f>[2]高男單!$Y$84</f>
        <v/>
      </c>
      <c r="N14" s="1227" t="s">
        <v>673</v>
      </c>
      <c r="O14" s="1390" t="s">
        <v>672</v>
      </c>
      <c r="P14" s="1225" t="s">
        <v>671</v>
      </c>
      <c r="Q14" s="1365"/>
      <c r="R14" s="1077"/>
    </row>
    <row r="15" spans="1:18" ht="24" customHeight="1" thickBot="1">
      <c r="B15" s="1387"/>
      <c r="C15" s="1231"/>
      <c r="D15" s="1386"/>
      <c r="E15" s="1229"/>
      <c r="F15" s="1382"/>
      <c r="G15" s="1191">
        <v>6</v>
      </c>
      <c r="H15" s="1381" t="str">
        <f>VLOOKUP(G15,[3]高男單!$A$61:$F$134,4,0)</f>
        <v>臺南市臺南一中</v>
      </c>
      <c r="I15" s="1381" t="str">
        <f>VLOOKUP(G15,[3]高男單!$A$61:$F$134,5,0)</f>
        <v>許振揚</v>
      </c>
      <c r="J15" s="1081"/>
      <c r="K15" s="1375"/>
      <c r="L15" s="1204" t="str">
        <f>IF([2]高男單!$M$84=[2]高男單!$O$84,"",([2]高男單!$O$84))</f>
        <v/>
      </c>
      <c r="M15" s="1203"/>
      <c r="N15" s="1227"/>
      <c r="O15" s="1112"/>
      <c r="P15" s="1225"/>
      <c r="Q15" s="1365"/>
      <c r="R15" s="1077"/>
    </row>
    <row r="16" spans="1:18" ht="24" customHeight="1" thickBot="1">
      <c r="B16" s="1387"/>
      <c r="C16" s="1231"/>
      <c r="D16" s="1386"/>
      <c r="E16" s="1229"/>
      <c r="F16" s="1380"/>
      <c r="G16" s="1198"/>
      <c r="H16" s="1379"/>
      <c r="I16" s="1379"/>
      <c r="J16" s="1194" t="s">
        <v>670</v>
      </c>
      <c r="K16" s="1193"/>
      <c r="L16" s="1378">
        <v>10</v>
      </c>
      <c r="M16" s="1188" t="str">
        <f>IF([2]高男單!$M$91=[2]高男單!$O$91,"",([2]高男單!$M$91))</f>
        <v/>
      </c>
      <c r="N16" s="1227"/>
      <c r="O16" s="1112"/>
      <c r="P16" s="1225"/>
      <c r="Q16" s="1365"/>
      <c r="R16" s="1077"/>
    </row>
    <row r="17" spans="1:18" ht="24" customHeight="1" thickBot="1">
      <c r="B17" s="1387"/>
      <c r="C17" s="1231"/>
      <c r="D17" s="1386"/>
      <c r="E17" s="1229"/>
      <c r="F17" s="1189" t="str">
        <f>[2]高男單!$Z$91</f>
        <v/>
      </c>
      <c r="G17" s="1191">
        <v>7</v>
      </c>
      <c r="H17" s="1374" t="str">
        <f>VLOOKUP(G17,[3]高男單!$A$61:$F$134,4,0)</f>
        <v>臺北市松山家商</v>
      </c>
      <c r="I17" s="1374" t="str">
        <f>VLOOKUP(G17,[3]高男單!$A$61:$F$134,5,0)</f>
        <v>游榮謙</v>
      </c>
      <c r="J17" s="1190"/>
      <c r="K17" s="1190"/>
      <c r="L17" s="1377"/>
      <c r="M17" s="1185" t="str">
        <f>IF([2]高男單!$M$91=[2]高男單!$O$91,"",([2]高男單!$O$91))</f>
        <v/>
      </c>
      <c r="N17" s="1227"/>
      <c r="O17" s="1112"/>
      <c r="P17" s="1225"/>
      <c r="Q17" s="1365"/>
      <c r="R17" s="1077"/>
    </row>
    <row r="18" spans="1:18" ht="24" customHeight="1" thickBot="1">
      <c r="B18" s="1387"/>
      <c r="C18" s="1231"/>
      <c r="D18" s="1386"/>
      <c r="E18" s="1229"/>
      <c r="F18" s="1074"/>
      <c r="G18" s="1183"/>
      <c r="H18" s="1374"/>
      <c r="I18" s="1374"/>
      <c r="J18" s="1085" t="s">
        <v>669</v>
      </c>
      <c r="K18" s="1376">
        <v>4</v>
      </c>
      <c r="L18" s="1188" t="str">
        <f>IF([2]高男單!$M$85=[2]高男單!$O$85,"",([2]高男單!$M$85))</f>
        <v/>
      </c>
      <c r="M18" s="1187"/>
      <c r="N18" s="1227"/>
      <c r="O18" s="1112"/>
      <c r="P18" s="1225"/>
      <c r="Q18" s="1365"/>
      <c r="R18" s="1077"/>
    </row>
    <row r="19" spans="1:18" ht="24" customHeight="1" thickBot="1">
      <c r="B19" s="1387"/>
      <c r="C19" s="1231"/>
      <c r="D19" s="1386"/>
      <c r="E19" s="1229"/>
      <c r="F19" s="1074"/>
      <c r="G19" s="1186">
        <v>8</v>
      </c>
      <c r="H19" s="1374" t="str">
        <f>VLOOKUP(G19,[3]高男單!$A$61:$F$134,4,0)</f>
        <v>高雄市大榮高中</v>
      </c>
      <c r="I19" s="1374" t="str">
        <f>VLOOKUP(G19,[3]高男單!$A$61:$F$134,5,0)</f>
        <v>彭王維</v>
      </c>
      <c r="J19" s="1081"/>
      <c r="K19" s="1375"/>
      <c r="L19" s="1185" t="str">
        <f>IF([2]高男單!$M$85=[2]高男單!$O$85,"",([2]高男單!$O$85))</f>
        <v/>
      </c>
      <c r="M19" s="1184" t="str">
        <f>[2]高男單!$Y$85</f>
        <v/>
      </c>
      <c r="N19" s="1227"/>
      <c r="O19" s="1112"/>
      <c r="P19" s="1225"/>
      <c r="Q19" s="1365"/>
      <c r="R19" s="1077"/>
    </row>
    <row r="20" spans="1:18" ht="24" customHeight="1" thickBot="1">
      <c r="A20" s="1221" t="str">
        <f>IF([2]高男單!$M$99=[2]高男單!$O$99,"",([2]高男單!$M$99))</f>
        <v/>
      </c>
      <c r="B20" s="1387"/>
      <c r="C20" s="1231"/>
      <c r="D20" s="1386"/>
      <c r="E20" s="1229"/>
      <c r="F20" s="1074"/>
      <c r="G20" s="1183"/>
      <c r="H20" s="1374"/>
      <c r="I20" s="1374"/>
      <c r="J20" s="1172"/>
      <c r="K20" s="1171"/>
      <c r="L20" s="1071"/>
      <c r="M20" s="1071"/>
      <c r="N20" s="1227"/>
      <c r="O20" s="1112"/>
      <c r="P20" s="1225"/>
      <c r="Q20" s="1365"/>
      <c r="R20" s="1218" t="str">
        <f>IF([2]高男單!$M$101=[2]高男單!$O$101,"",([2]高男單!$M$101))</f>
        <v/>
      </c>
    </row>
    <row r="21" spans="1:18" ht="24" customHeight="1" thickBot="1">
      <c r="A21" s="1213" t="str">
        <f>IF([2]高男單!$M$99=[2]高男單!$O$99,"",([2]高男單!$O$99))</f>
        <v/>
      </c>
      <c r="B21" s="1387"/>
      <c r="C21" s="1231"/>
      <c r="D21" s="1386"/>
      <c r="E21" s="1229"/>
      <c r="F21" s="1074"/>
      <c r="G21" s="1191">
        <v>9</v>
      </c>
      <c r="H21" s="1374" t="str">
        <f>VLOOKUP(G21,[3]高男單!$A$61:$F$134,4,0)</f>
        <v>高雄市福誠高中</v>
      </c>
      <c r="I21" s="1374" t="str">
        <f>VLOOKUP(G21,[3]高男單!$A$61:$F$134,5,0)</f>
        <v>廖振珽</v>
      </c>
      <c r="J21" s="1238"/>
      <c r="K21" s="1237"/>
      <c r="L21" s="1071"/>
      <c r="M21" s="1071"/>
      <c r="N21" s="1227"/>
      <c r="O21" s="1112"/>
      <c r="P21" s="1225"/>
      <c r="Q21" s="1365"/>
      <c r="R21" s="1243" t="str">
        <f>IF([2]高男單!$M$101=[2]高男單!$O$101,"",([2]高男單!$O$101))</f>
        <v/>
      </c>
    </row>
    <row r="22" spans="1:18" ht="24" customHeight="1" thickBot="1">
      <c r="B22" s="1387"/>
      <c r="C22" s="1231"/>
      <c r="D22" s="1386"/>
      <c r="E22" s="1229"/>
      <c r="F22" s="1074"/>
      <c r="G22" s="1183"/>
      <c r="H22" s="1374"/>
      <c r="I22" s="1374"/>
      <c r="J22" s="1085" t="s">
        <v>668</v>
      </c>
      <c r="K22" s="1376">
        <v>5</v>
      </c>
      <c r="L22" s="1185" t="str">
        <f>IF([2]高男單!$M$86=[2]高男單!$O$86,"",([2]高男單!$M$86))</f>
        <v/>
      </c>
      <c r="M22" s="1189" t="str">
        <f>[2]高男單!$Y$86</f>
        <v/>
      </c>
      <c r="N22" s="1227"/>
      <c r="O22" s="1112"/>
      <c r="P22" s="1225"/>
      <c r="Q22" s="1365"/>
      <c r="R22" s="1077"/>
    </row>
    <row r="23" spans="1:18" ht="24" customHeight="1" thickBot="1">
      <c r="B23" s="1387"/>
      <c r="C23" s="1231"/>
      <c r="D23" s="1386"/>
      <c r="E23" s="1229"/>
      <c r="F23" s="1074"/>
      <c r="G23" s="1186">
        <v>10</v>
      </c>
      <c r="H23" s="1374" t="str">
        <f>VLOOKUP(G23,[3]高男單!$A$61:$F$134,4,0)</f>
        <v>臺北市松山家商</v>
      </c>
      <c r="I23" s="1374" t="str">
        <f>VLOOKUP(G23,[3]高男單!$A$61:$F$134,5,0)</f>
        <v>王啟銘</v>
      </c>
      <c r="J23" s="1081"/>
      <c r="K23" s="1375"/>
      <c r="L23" s="1204" t="str">
        <f>IF([2]高男單!$M$86=[2]高男單!$O$86,"",([2]高男單!$O$86))</f>
        <v/>
      </c>
      <c r="M23" s="1071"/>
      <c r="N23" s="1227"/>
      <c r="O23" s="1112"/>
      <c r="P23" s="1225"/>
      <c r="Q23" s="1365"/>
      <c r="R23" s="1077"/>
    </row>
    <row r="24" spans="1:18" ht="24" customHeight="1" thickBot="1">
      <c r="B24" s="1387"/>
      <c r="C24" s="1231"/>
      <c r="D24" s="1386"/>
      <c r="E24" s="1229"/>
      <c r="F24" s="1189" t="str">
        <f>[2]高男單!$Z$92</f>
        <v/>
      </c>
      <c r="G24" s="1183"/>
      <c r="H24" s="1374"/>
      <c r="I24" s="1374"/>
      <c r="J24" s="1194" t="s">
        <v>667</v>
      </c>
      <c r="K24" s="1193"/>
      <c r="L24" s="1378">
        <v>11</v>
      </c>
      <c r="M24" s="1185" t="str">
        <f>IF([2]高男單!$M$92=[2]高男單!$O$92,"",([2]高男單!$M$92))</f>
        <v/>
      </c>
      <c r="N24" s="1227"/>
      <c r="O24" s="1112"/>
      <c r="P24" s="1225"/>
      <c r="Q24" s="1365"/>
      <c r="R24" s="1077"/>
    </row>
    <row r="25" spans="1:18" ht="24" customHeight="1" thickBot="1">
      <c r="B25" s="1387"/>
      <c r="C25" s="1231"/>
      <c r="D25" s="1386"/>
      <c r="E25" s="1229"/>
      <c r="F25" s="1389" t="s">
        <v>666</v>
      </c>
      <c r="G25" s="1235">
        <v>11</v>
      </c>
      <c r="H25" s="1388" t="str">
        <f>VLOOKUP(G25,[3]高男單!$A$61:$F$134,4,0)</f>
        <v>臺中市青年高中</v>
      </c>
      <c r="I25" s="1388" t="str">
        <f>VLOOKUP(G25,[3]高男單!$A$61:$F$134,5,0)</f>
        <v>蔡宇倫</v>
      </c>
      <c r="J25" s="1190"/>
      <c r="K25" s="1190"/>
      <c r="L25" s="1377"/>
      <c r="M25" s="1204" t="str">
        <f>IF([2]高男單!$M$92=[2]高男單!$O$92,"",([2]高男單!$O$92))</f>
        <v/>
      </c>
      <c r="N25" s="1227"/>
      <c r="O25" s="1112"/>
      <c r="P25" s="1225"/>
      <c r="Q25" s="1365"/>
      <c r="R25" s="1077"/>
    </row>
    <row r="26" spans="1:18" ht="24" customHeight="1" thickBot="1">
      <c r="B26" s="1387"/>
      <c r="C26" s="1231"/>
      <c r="D26" s="1386"/>
      <c r="E26" s="1229"/>
      <c r="F26" s="1382"/>
      <c r="G26" s="1191"/>
      <c r="H26" s="1381"/>
      <c r="I26" s="1381"/>
      <c r="J26" s="1085" t="s">
        <v>665</v>
      </c>
      <c r="K26" s="1376">
        <v>6</v>
      </c>
      <c r="L26" s="1188" t="str">
        <f>IF([2]高男單!$M$87=[2]高男單!$O$87,"",([2]高男單!$M$87))</f>
        <v/>
      </c>
      <c r="M26" s="1232"/>
      <c r="N26" s="1227"/>
      <c r="O26" s="1112"/>
      <c r="P26" s="1225"/>
      <c r="Q26" s="1365"/>
      <c r="R26" s="1077"/>
    </row>
    <row r="27" spans="1:18" ht="24" customHeight="1" thickBot="1">
      <c r="B27" s="1387"/>
      <c r="C27" s="1231"/>
      <c r="D27" s="1386"/>
      <c r="E27" s="1229"/>
      <c r="F27" s="1382"/>
      <c r="G27" s="1191">
        <v>12</v>
      </c>
      <c r="H27" s="1381" t="str">
        <f>VLOOKUP(G27,[3]高男單!$A$61:$F$134,4,0)</f>
        <v>新北市海山高中</v>
      </c>
      <c r="I27" s="1381" t="str">
        <f>VLOOKUP(G27,[3]高男單!$A$61:$F$134,5,0)</f>
        <v>蔡淳佑</v>
      </c>
      <c r="J27" s="1081"/>
      <c r="K27" s="1375"/>
      <c r="L27" s="1185" t="str">
        <f>IF([2]高男單!$M$87=[2]高男單!$O$87,"",([2]高男單!$O$87))</f>
        <v/>
      </c>
      <c r="M27" s="1228" t="str">
        <f>[2]高男單!$Y$87</f>
        <v/>
      </c>
      <c r="N27" s="1227"/>
      <c r="O27" s="1112"/>
      <c r="P27" s="1225"/>
      <c r="Q27" s="1365"/>
      <c r="R27" s="1077"/>
    </row>
    <row r="28" spans="1:18" ht="24" customHeight="1" thickBot="1">
      <c r="B28" s="1385"/>
      <c r="C28" s="1221" t="str">
        <f>IF([2]高男單!$M$98=[2]高男單!$O$98,"",([2]高男單!$O$98))</f>
        <v/>
      </c>
      <c r="D28" s="1222"/>
      <c r="E28" s="1221" t="str">
        <f>IF([2]高男單!$M$95=[2]高男單!$O$95,"",([2]高男單!$M$95))</f>
        <v/>
      </c>
      <c r="F28" s="1382"/>
      <c r="G28" s="1191"/>
      <c r="H28" s="1381"/>
      <c r="I28" s="1381"/>
      <c r="J28" s="1129"/>
      <c r="K28" s="1128"/>
      <c r="L28" s="1220" t="s">
        <v>664</v>
      </c>
      <c r="M28" s="1378">
        <v>16</v>
      </c>
      <c r="N28" s="1218" t="str">
        <f>IF([2]高男單!$M$97=[2]高男單!$O$97,"",([2]高男單!$M$97))</f>
        <v/>
      </c>
      <c r="O28" s="1384"/>
      <c r="P28" s="1218" t="str">
        <f>IF([2]高男單!$M$100=[2]高男單!$O$100,"",([2]高男單!$O$100))</f>
        <v/>
      </c>
      <c r="Q28" s="1363"/>
      <c r="R28" s="1077"/>
    </row>
    <row r="29" spans="1:18" ht="24" customHeight="1" thickBot="1">
      <c r="A29" s="1192" t="str">
        <f>[2]高男單!$Y$95</f>
        <v/>
      </c>
      <c r="B29" s="1215"/>
      <c r="C29" s="1192" t="str">
        <f>[2]高男單!$Z$95</f>
        <v/>
      </c>
      <c r="D29" s="1214"/>
      <c r="E29" s="1213" t="str">
        <f>IF([2]高男單!$M$95=[2]高男單!$O$95,"",([2]高男單!$O$95))</f>
        <v/>
      </c>
      <c r="F29" s="1382"/>
      <c r="G29" s="1191">
        <v>13</v>
      </c>
      <c r="H29" s="1381" t="str">
        <f>VLOOKUP(G29,[3]高男單!$A$61:$F$134,4,0)</f>
        <v>臺南市臺南一中</v>
      </c>
      <c r="I29" s="1381" t="str">
        <f>VLOOKUP(G29,[3]高男單!$A$61:$F$134,5,0)</f>
        <v>黃建都</v>
      </c>
      <c r="J29" s="1127"/>
      <c r="K29" s="1127"/>
      <c r="L29" s="1212"/>
      <c r="M29" s="1377"/>
      <c r="N29" s="1243" t="str">
        <f>IF([2]高男單!$M$97=[2]高男單!$O$97,"",([2]高男單!$O$97))</f>
        <v/>
      </c>
      <c r="O29" s="1383"/>
      <c r="P29" s="1189" t="str">
        <f>[2]高男單!$Z$97</f>
        <v/>
      </c>
      <c r="Q29" s="1202"/>
      <c r="R29" s="1189" t="str">
        <f>[2]高男單!$Y$97</f>
        <v/>
      </c>
    </row>
    <row r="30" spans="1:18" ht="24" customHeight="1" thickBot="1">
      <c r="B30" s="1200"/>
      <c r="C30" s="1200"/>
      <c r="D30" s="1071"/>
      <c r="E30" s="1071"/>
      <c r="F30" s="1382"/>
      <c r="G30" s="1191"/>
      <c r="H30" s="1381"/>
      <c r="I30" s="1381"/>
      <c r="J30" s="1085" t="s">
        <v>663</v>
      </c>
      <c r="K30" s="1376">
        <v>7</v>
      </c>
      <c r="L30" s="1185" t="str">
        <f>IF([2]高男單!$M$88=[2]高男單!$O$88,"",([2]高男單!$M$88))</f>
        <v/>
      </c>
      <c r="M30" s="1208" t="str">
        <f>[2]高男單!$Y$88</f>
        <v/>
      </c>
      <c r="N30" s="1187"/>
      <c r="O30" s="1153"/>
      <c r="P30" s="1153"/>
      <c r="Q30" s="1202"/>
      <c r="R30" s="1077"/>
    </row>
    <row r="31" spans="1:18" ht="24" customHeight="1" thickBot="1">
      <c r="B31" s="1200"/>
      <c r="C31" s="1200"/>
      <c r="D31" s="1071"/>
      <c r="E31" s="1071"/>
      <c r="F31" s="1382"/>
      <c r="G31" s="1191">
        <v>14</v>
      </c>
      <c r="H31" s="1381" t="str">
        <f>VLOOKUP(G31,[3]高男單!$A$61:$F$134,4,0)</f>
        <v>新北市海山高中</v>
      </c>
      <c r="I31" s="1381" t="str">
        <f>VLOOKUP(G31,[3]高男單!$A$61:$F$134,5,0)</f>
        <v>黃彥哲</v>
      </c>
      <c r="J31" s="1081"/>
      <c r="K31" s="1375"/>
      <c r="L31" s="1204" t="str">
        <f>IF([2]高男單!$M$88=[2]高男單!$O$88,"",([2]高男單!$O$88))</f>
        <v/>
      </c>
      <c r="M31" s="1203"/>
      <c r="N31" s="1071"/>
      <c r="O31" s="1153"/>
      <c r="P31" s="1153"/>
      <c r="Q31" s="1202"/>
      <c r="R31" s="1077"/>
    </row>
    <row r="32" spans="1:18" ht="24" customHeight="1" thickBot="1">
      <c r="B32" s="1200"/>
      <c r="C32" s="1200"/>
      <c r="D32" s="1071"/>
      <c r="E32" s="1071"/>
      <c r="F32" s="1380"/>
      <c r="G32" s="1198"/>
      <c r="H32" s="1379"/>
      <c r="I32" s="1379"/>
      <c r="J32" s="1194" t="s">
        <v>662</v>
      </c>
      <c r="K32" s="1193"/>
      <c r="L32" s="1378">
        <v>12</v>
      </c>
      <c r="M32" s="1188" t="str">
        <f>IF([2]高男單!$M$93=[2]高男單!$O$93,"",([2]高男單!$M$93))</f>
        <v/>
      </c>
      <c r="N32" s="1071"/>
      <c r="O32" s="1153"/>
      <c r="P32" s="1153"/>
      <c r="Q32" s="1168"/>
      <c r="R32" s="1167"/>
    </row>
    <row r="33" spans="2:18" ht="24" customHeight="1" thickBot="1">
      <c r="B33" s="1153"/>
      <c r="C33" s="1153"/>
      <c r="D33" s="1071"/>
      <c r="E33" s="1192" t="str">
        <f>[2]高男單!$Z$93</f>
        <v/>
      </c>
      <c r="F33" s="1152"/>
      <c r="G33" s="1191">
        <v>15</v>
      </c>
      <c r="H33" s="1374" t="str">
        <f>VLOOKUP(G33,[3]高男單!$A$61:$F$134,4,0)</f>
        <v>新竹市新竹高中</v>
      </c>
      <c r="I33" s="1374" t="str">
        <f>VLOOKUP(G33,[3]高男單!$A$61:$F$134,5,0)</f>
        <v>李允文</v>
      </c>
      <c r="J33" s="1190"/>
      <c r="K33" s="1190"/>
      <c r="L33" s="1377"/>
      <c r="M33" s="1185" t="str">
        <f>IF([2]高男單!$M$93=[2]高男單!$O$93,"",([2]高男單!$O$93))</f>
        <v/>
      </c>
      <c r="N33" s="1189" t="str">
        <f>[2]高男單!$Y$93</f>
        <v/>
      </c>
      <c r="O33" s="1153"/>
      <c r="P33" s="1153"/>
      <c r="Q33" s="1168"/>
      <c r="R33" s="1167"/>
    </row>
    <row r="34" spans="2:18" ht="24" customHeight="1" thickBot="1">
      <c r="B34" s="1153"/>
      <c r="C34" s="1153"/>
      <c r="D34" s="1071"/>
      <c r="E34" s="1071"/>
      <c r="F34" s="1247"/>
      <c r="G34" s="1183"/>
      <c r="H34" s="1374"/>
      <c r="I34" s="1374"/>
      <c r="J34" s="1085" t="s">
        <v>661</v>
      </c>
      <c r="K34" s="1376">
        <v>8</v>
      </c>
      <c r="L34" s="1188" t="str">
        <f>IF([2]高男單!$M$89=[2]高男單!$O$89,"",([2]高男單!$M$89))</f>
        <v/>
      </c>
      <c r="M34" s="1187"/>
      <c r="N34" s="1071"/>
      <c r="O34" s="1153"/>
      <c r="P34" s="1153"/>
      <c r="Q34" s="1168"/>
      <c r="R34" s="1167"/>
    </row>
    <row r="35" spans="2:18" ht="24" customHeight="1" thickBot="1">
      <c r="B35" s="1153"/>
      <c r="C35" s="1153"/>
      <c r="D35" s="1071"/>
      <c r="E35" s="1071"/>
      <c r="F35" s="1247"/>
      <c r="G35" s="1186">
        <v>16</v>
      </c>
      <c r="H35" s="1374" t="str">
        <f>VLOOKUP(G35,[3]高男單!$A$61:$F$134,4,0)</f>
        <v>高雄市大榮高中</v>
      </c>
      <c r="I35" s="1374" t="str">
        <f>VLOOKUP(G35,[3]高男單!$A$61:$F$134,5,0)</f>
        <v>孫嘉宏</v>
      </c>
      <c r="J35" s="1081"/>
      <c r="K35" s="1375"/>
      <c r="L35" s="1185" t="str">
        <f>IF([2]高男單!$M$89=[2]高男單!$O$89,"",([2]高男單!$O$89))</f>
        <v/>
      </c>
      <c r="M35" s="1184" t="str">
        <f>[2]高男單!$Y$89</f>
        <v/>
      </c>
      <c r="N35" s="1071"/>
      <c r="O35" s="1153"/>
      <c r="P35" s="1153"/>
      <c r="Q35" s="1168"/>
      <c r="R35" s="1167"/>
    </row>
    <row r="36" spans="2:18" ht="24" customHeight="1">
      <c r="B36" s="1153"/>
      <c r="C36" s="1153"/>
      <c r="D36" s="1071"/>
      <c r="E36" s="1071"/>
      <c r="F36" s="1247"/>
      <c r="G36" s="1183"/>
      <c r="H36" s="1374"/>
      <c r="I36" s="1374"/>
      <c r="J36" s="1179"/>
      <c r="K36" s="1071"/>
      <c r="L36" s="1071"/>
      <c r="M36" s="1071"/>
      <c r="N36" s="1071"/>
      <c r="O36" s="1153"/>
      <c r="P36" s="1153"/>
      <c r="Q36" s="1168"/>
      <c r="R36" s="1167"/>
    </row>
  </sheetData>
  <sheetProtection password="CEBE" sheet="1" objects="1" scenarios="1"/>
  <mergeCells count="89">
    <mergeCell ref="P14:P27"/>
    <mergeCell ref="N14:N27"/>
    <mergeCell ref="O14:O27"/>
    <mergeCell ref="J16:K17"/>
    <mergeCell ref="J24:K25"/>
    <mergeCell ref="J21:K21"/>
    <mergeCell ref="Q13:Q28"/>
    <mergeCell ref="M12:M13"/>
    <mergeCell ref="D14:D27"/>
    <mergeCell ref="E14:E27"/>
    <mergeCell ref="G27:G28"/>
    <mergeCell ref="H15:H16"/>
    <mergeCell ref="H17:H18"/>
    <mergeCell ref="H19:H20"/>
    <mergeCell ref="H21:H22"/>
    <mergeCell ref="M28:M29"/>
    <mergeCell ref="I35:I36"/>
    <mergeCell ref="I15:I16"/>
    <mergeCell ref="I17:I18"/>
    <mergeCell ref="I25:I26"/>
    <mergeCell ref="I27:I28"/>
    <mergeCell ref="I33:I34"/>
    <mergeCell ref="I29:I30"/>
    <mergeCell ref="I31:I32"/>
    <mergeCell ref="I19:I20"/>
    <mergeCell ref="J34:J35"/>
    <mergeCell ref="J32:K33"/>
    <mergeCell ref="L28:L29"/>
    <mergeCell ref="J20:K20"/>
    <mergeCell ref="J30:J31"/>
    <mergeCell ref="K30:K31"/>
    <mergeCell ref="K34:K35"/>
    <mergeCell ref="J22:J23"/>
    <mergeCell ref="J26:J27"/>
    <mergeCell ref="J6:J7"/>
    <mergeCell ref="L16:L17"/>
    <mergeCell ref="L24:L25"/>
    <mergeCell ref="L32:L33"/>
    <mergeCell ref="J18:J19"/>
    <mergeCell ref="K18:K19"/>
    <mergeCell ref="K10:K11"/>
    <mergeCell ref="J8:K9"/>
    <mergeCell ref="K14:K15"/>
    <mergeCell ref="J14:J15"/>
    <mergeCell ref="G5:G6"/>
    <mergeCell ref="G7:G8"/>
    <mergeCell ref="G9:G10"/>
    <mergeCell ref="G11:G12"/>
    <mergeCell ref="H5:H6"/>
    <mergeCell ref="H7:H8"/>
    <mergeCell ref="H9:H10"/>
    <mergeCell ref="H11:H12"/>
    <mergeCell ref="B13:B28"/>
    <mergeCell ref="F9:F16"/>
    <mergeCell ref="K26:K27"/>
    <mergeCell ref="I21:I22"/>
    <mergeCell ref="I23:I24"/>
    <mergeCell ref="K22:K23"/>
    <mergeCell ref="I11:I12"/>
    <mergeCell ref="H13:H14"/>
    <mergeCell ref="J10:J11"/>
    <mergeCell ref="I7:I8"/>
    <mergeCell ref="I9:I10"/>
    <mergeCell ref="B2:R3"/>
    <mergeCell ref="I5:I6"/>
    <mergeCell ref="K6:K7"/>
    <mergeCell ref="L8:L9"/>
    <mergeCell ref="L12:L13"/>
    <mergeCell ref="I13:I14"/>
    <mergeCell ref="G13:G14"/>
    <mergeCell ref="G15:G16"/>
    <mergeCell ref="G17:G18"/>
    <mergeCell ref="G19:G20"/>
    <mergeCell ref="C14:C27"/>
    <mergeCell ref="F25:F32"/>
    <mergeCell ref="G21:G22"/>
    <mergeCell ref="G23:G24"/>
    <mergeCell ref="G25:G26"/>
    <mergeCell ref="G29:G30"/>
    <mergeCell ref="G33:G34"/>
    <mergeCell ref="H33:H34"/>
    <mergeCell ref="H35:H36"/>
    <mergeCell ref="H23:H24"/>
    <mergeCell ref="H25:H26"/>
    <mergeCell ref="H27:H28"/>
    <mergeCell ref="H29:H30"/>
    <mergeCell ref="G35:G36"/>
    <mergeCell ref="H31:H32"/>
    <mergeCell ref="G31:G32"/>
  </mergeCells>
  <phoneticPr fontId="2" type="noConversion"/>
  <printOptions horizontalCentered="1"/>
  <pageMargins left="0.19685039370078741" right="0.19685039370078741" top="0.39370078740157483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已命名的範圍</vt:lpstr>
      </vt:variant>
      <vt:variant>
        <vt:i4>4</vt:i4>
      </vt:variant>
    </vt:vector>
  </HeadingPairs>
  <TitlesOfParts>
    <vt:vector size="30" baseType="lpstr">
      <vt:lpstr>高男團</vt:lpstr>
      <vt:lpstr>高女團</vt:lpstr>
      <vt:lpstr>國男團</vt:lpstr>
      <vt:lpstr>國女團</vt:lpstr>
      <vt:lpstr>高男雙</vt:lpstr>
      <vt:lpstr>高女雙</vt:lpstr>
      <vt:lpstr>國男雙</vt:lpstr>
      <vt:lpstr>國女雙</vt:lpstr>
      <vt:lpstr>高男單</vt:lpstr>
      <vt:lpstr>高女單</vt:lpstr>
      <vt:lpstr>國男單</vt:lpstr>
      <vt:lpstr>國女單</vt:lpstr>
      <vt:lpstr>預賽時間表 </vt:lpstr>
      <vt:lpstr>決賽時間表</vt:lpstr>
      <vt:lpstr>高男團預</vt:lpstr>
      <vt:lpstr>高女團預</vt:lpstr>
      <vt:lpstr>國男團預</vt:lpstr>
      <vt:lpstr>國女團預</vt:lpstr>
      <vt:lpstr>高男雙預</vt:lpstr>
      <vt:lpstr>高女雙預</vt:lpstr>
      <vt:lpstr>國男雙預</vt:lpstr>
      <vt:lpstr>國女雙預</vt:lpstr>
      <vt:lpstr>高男單預</vt:lpstr>
      <vt:lpstr>高女單預</vt:lpstr>
      <vt:lpstr>國男單預</vt:lpstr>
      <vt:lpstr>國女單預</vt:lpstr>
      <vt:lpstr>決賽時間表!Print_Area</vt:lpstr>
      <vt:lpstr>高男團預!Print_Area</vt:lpstr>
      <vt:lpstr>國男團!Print_Area</vt:lpstr>
      <vt:lpstr>國男團預!Print_Area</vt:lpstr>
    </vt:vector>
  </TitlesOfParts>
  <Company>Net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2014-04-21T09:54:10Z</cp:lastPrinted>
  <dcterms:created xsi:type="dcterms:W3CDTF">2006-02-22T02:42:52Z</dcterms:created>
  <dcterms:modified xsi:type="dcterms:W3CDTF">2014-04-22T06:49:21Z</dcterms:modified>
</cp:coreProperties>
</file>